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годовой отчет 2020\"/>
    </mc:Choice>
  </mc:AlternateContent>
  <bookViews>
    <workbookView xWindow="0" yWindow="0" windowWidth="24000" windowHeight="9345"/>
  </bookViews>
  <sheets>
    <sheet name="Лист1" sheetId="1" r:id="rId1"/>
  </sheets>
  <definedNames>
    <definedName name="_xlnm.Print_Area" localSheetId="0">Лист1!$A$1:$F$132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1" i="1"/>
  <c r="C90" i="1" l="1"/>
  <c r="C91" i="1"/>
  <c r="D123" i="1"/>
  <c r="D99" i="1"/>
  <c r="D92" i="1"/>
  <c r="D75" i="1"/>
  <c r="D62" i="1"/>
  <c r="D13" i="1"/>
  <c r="C130" i="1"/>
  <c r="C128" i="1"/>
  <c r="C126" i="1"/>
  <c r="D124" i="1"/>
  <c r="C124" i="1"/>
  <c r="C123" i="1"/>
  <c r="D121" i="1"/>
  <c r="C121" i="1"/>
  <c r="C119" i="1"/>
  <c r="C108" i="1" s="1"/>
  <c r="D115" i="1"/>
  <c r="C115" i="1"/>
  <c r="D113" i="1"/>
  <c r="C113" i="1"/>
  <c r="D111" i="1"/>
  <c r="D109" i="1"/>
  <c r="C109" i="1"/>
  <c r="D106" i="1"/>
  <c r="C104" i="1"/>
  <c r="C99" i="1" s="1"/>
  <c r="D100" i="1"/>
  <c r="C100" i="1"/>
  <c r="D93" i="1"/>
  <c r="C93" i="1"/>
  <c r="C92" i="1"/>
  <c r="C87" i="1"/>
  <c r="C75" i="1"/>
  <c r="D72" i="1"/>
  <c r="D71" i="1" s="1"/>
  <c r="C72" i="1"/>
  <c r="C71" i="1" s="1"/>
  <c r="C69" i="1"/>
  <c r="D67" i="1"/>
  <c r="D66" i="1" s="1"/>
  <c r="C67" i="1"/>
  <c r="C66" i="1"/>
  <c r="D64" i="1"/>
  <c r="D63" i="1" s="1"/>
  <c r="C64" i="1"/>
  <c r="C63" i="1" s="1"/>
  <c r="C59" i="1"/>
  <c r="C56" i="1" s="1"/>
  <c r="C55" i="1" s="1"/>
  <c r="D56" i="1"/>
  <c r="D55" i="1" s="1"/>
  <c r="D53" i="1"/>
  <c r="C53" i="1"/>
  <c r="D51" i="1"/>
  <c r="D50" i="1" s="1"/>
  <c r="C51" i="1"/>
  <c r="C50" i="1" s="1"/>
  <c r="D48" i="1"/>
  <c r="D42" i="1" s="1"/>
  <c r="C48" i="1"/>
  <c r="C42" i="1" s="1"/>
  <c r="C41" i="1" s="1"/>
  <c r="C46" i="1"/>
  <c r="D43" i="1"/>
  <c r="C43" i="1"/>
  <c r="D39" i="1"/>
  <c r="D38" i="1" s="1"/>
  <c r="C39" i="1"/>
  <c r="C38" i="1"/>
  <c r="D36" i="1"/>
  <c r="D35" i="1" s="1"/>
  <c r="C36" i="1"/>
  <c r="C35" i="1" s="1"/>
  <c r="D33" i="1"/>
  <c r="C33" i="1"/>
  <c r="D31" i="1"/>
  <c r="C31" i="1"/>
  <c r="D29" i="1"/>
  <c r="C29" i="1"/>
  <c r="C27" i="1"/>
  <c r="D25" i="1"/>
  <c r="D24" i="1" s="1"/>
  <c r="C25" i="1"/>
  <c r="D18" i="1"/>
  <c r="D17" i="1" s="1"/>
  <c r="C18" i="1"/>
  <c r="C17" i="1" s="1"/>
  <c r="C13" i="1"/>
  <c r="C12" i="1" s="1"/>
  <c r="D12" i="1"/>
  <c r="D108" i="1" l="1"/>
  <c r="D91" i="1" s="1"/>
  <c r="D90" i="1" s="1"/>
  <c r="D41" i="1"/>
  <c r="D23" i="1"/>
  <c r="C24" i="1"/>
  <c r="C23" i="1" s="1"/>
  <c r="C62" i="1"/>
  <c r="C11" i="1" s="1"/>
  <c r="C132" i="1" s="1"/>
  <c r="D11" i="1" l="1"/>
  <c r="D132" i="1" s="1"/>
</calcChain>
</file>

<file path=xl/sharedStrings.xml><?xml version="1.0" encoding="utf-8"?>
<sst xmlns="http://schemas.openxmlformats.org/spreadsheetml/2006/main" count="254" uniqueCount="251">
  <si>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</si>
  <si>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</si>
  <si>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</si>
  <si>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</si>
  <si>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</si>
  <si>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</si>
  <si>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1 0 102010 01 0000 110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</si>
  <si>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9"/>
        <color indexed="8"/>
        <rFont val="Times New Roman"/>
        <family val="1"/>
        <charset val="204"/>
      </rPr>
      <t>1</t>
    </r>
    <r>
      <rPr>
        <sz val="9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</si>
  <si>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</si>
  <si>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</si>
  <si>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</si>
  <si>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</si>
  <si>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</si>
  <si>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</si>
  <si>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 xml:space="preserve">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</si>
  <si>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</si>
  <si>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</si>
  <si>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</si>
  <si>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 и  местными бюджетами с учетом установленных дифференцированных нормативов отчисление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</si>
  <si>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</si>
  <si>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 и  местными бюджетами с учетом установленных дифференцированных нормативов отчисление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</si>
  <si>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</si>
  <si>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производимый на территории Российской Федерации,подлежащие распределению между бюджетами субъектов Российской Федерации  и  местными бюджетами с учетом установленных дифференцированных нормативов отчисление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</si>
  <si>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</si>
  <si>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производимый на территории Российской Федерации,подлежащие распределению между бюджетами субъектов Российской Федерации  и  местными бюджетами с учетом установленных дифференцированных нормативов отчисление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</si>
  <si>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</si>
  <si>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</si>
  <si>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</si>
  <si>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</si>
  <si>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1 0 501010 00 0000 110</t>
  </si>
  <si>
    <t>Налог, взимаемый с налогоплательщиков, выбравших в качестве объекта налогообложения  доходы</t>
  </si>
  <si>
    <t>1 05 01011 01 0000 110</t>
  </si>
  <si>
    <t>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</si>
  <si>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</si>
  <si>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</si>
  <si>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 в бюджеты субъектов Российской Федерации)</t>
  </si>
  <si>
    <t>1 05 0200000 0000 110</t>
  </si>
  <si>
    <t>Единый налог на вмененный доход для отдельных видов деятельности</t>
  </si>
  <si>
    <t>1 05 02010 02 0000 110</t>
  </si>
  <si>
    <t>1 05 03000 00 0000 110</t>
  </si>
  <si>
    <t>Единый сельскохозяйственный налог</t>
  </si>
  <si>
    <t>1 05 03010 01 0000 110</t>
  </si>
  <si>
    <t>1 05 04000 00 0000 110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</si>
  <si>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</si>
  <si>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</si>
  <si>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</si>
  <si>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1 06 00000 00 0000 110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</si>
  <si>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</si>
  <si>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</si>
  <si>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</si>
  <si>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</si>
  <si>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</si>
  <si>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</si>
  <si>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</si>
  <si>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</si>
  <si>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</si>
  <si>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</si>
  <si>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 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</si>
  <si>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</si>
  <si>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</si>
  <si>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</si>
  <si>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</t>
  </si>
  <si>
    <t>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</si>
  <si>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</si>
  <si>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</si>
  <si>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</si>
  <si>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</si>
  <si>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городских  поселений      , а также средства 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</si>
  <si>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</si>
  <si>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</si>
  <si>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</si>
  <si>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бюджетных и  автономных учреждений 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</si>
  <si>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</si>
  <si>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</si>
  <si>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</si>
  <si>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бюджетных и  автономных учреждений 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</si>
  <si>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</si>
  <si>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</si>
  <si>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</si>
  <si>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</si>
  <si>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1 11 07015 05 0000 120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</si>
  <si>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предприятий, созданных муниципальными районами</t>
  </si>
  <si>
    <t>1 11 09045 00 0000 120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</si>
  <si>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</si>
  <si>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</si>
  <si>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</si>
  <si>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</si>
  <si>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</si>
  <si>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</si>
  <si>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</si>
  <si>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</si>
  <si>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</si>
  <si>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</si>
  <si>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</si>
  <si>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</si>
  <si>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</si>
  <si>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</si>
  <si>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 xml:space="preserve">Плата за размещение отходов производства </t>
  </si>
  <si>
    <t>1 12 01042 01 0000 120</t>
  </si>
  <si>
    <t xml:space="preserve">Плата за размещение твердых коммунальных отходов 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</si>
  <si>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</si>
  <si>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</si>
  <si>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</si>
  <si>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</si>
  <si>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</si>
  <si>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</si>
  <si>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1 13 01995 05 0000 130</t>
  </si>
  <si>
    <t>Прочие доходы от оказания платных услуг  (работ) получателями средств бюджетов муниципальных районов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</si>
  <si>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</si>
  <si>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</si>
  <si>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</si>
  <si>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</si>
  <si>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1 13 02065 05 0000 130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</si>
  <si>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</si>
  <si>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1 13 02995 00 0000 130</t>
  </si>
  <si>
    <t xml:space="preserve">Прочие доходы от компенсации затрат 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</si>
  <si>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</si>
  <si>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</si>
  <si>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</si>
  <si>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</si>
  <si>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</si>
  <si>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 за исключением земельных учасков бюджетных и автономных учреждений)</t>
  </si>
  <si>
    <t>1 14 06013 05 0000 430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</si>
  <si>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</si>
  <si>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</si>
  <si>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</si>
  <si>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</si>
  <si>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</si>
  <si>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</si>
  <si>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</si>
  <si>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</si>
  <si>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</si>
  <si>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</si>
  <si>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</si>
  <si>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1 16 01133 01 0000 140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</si>
  <si>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</si>
  <si>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</si>
  <si>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КоАП, за административные правонарушенияв области финансов, налогов и сборов, страхования, рынка ценных бумаг ( 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</si>
  <si>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</si>
  <si>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</si>
  <si>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</si>
  <si>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</si>
  <si>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1 16 07010 05 0000 140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</si>
  <si>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</si>
  <si>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1 16 10123 01 0000 140 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</si>
  <si>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</si>
  <si>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</si>
  <si>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</si>
  <si>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1 16 11050 01 0000 140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</si>
  <si>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</si>
  <si>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1 17 00000 00 0000 000</t>
  </si>
  <si>
    <t>ПРОЧИЕ НЕНАЛОГОВЫЕ ДОХОДЫ</t>
  </si>
  <si>
    <t>1 17 01050 05 0000 180</t>
  </si>
  <si>
    <t>Невыясненные поступления, зачисляемые в бюджет муниципальных районов</t>
  </si>
  <si>
    <t xml:space="preserve"> 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</si>
  <si>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</si>
  <si>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</si>
  <si>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</si>
  <si>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</si>
  <si>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</si>
  <si>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</si>
  <si>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</si>
  <si>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</si>
  <si>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</si>
  <si>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</si>
  <si>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 на выравнивание бюджетной обеспеченности</t>
  </si>
  <si>
    <t>2 02 15002 00 0000 150</t>
  </si>
  <si>
    <t xml:space="preserve">  Дотации бюджетам на поддержку мер по обеспечению сбалансированности бюджетов</t>
  </si>
  <si>
    <t>2 02 15002 05 0000 150</t>
  </si>
  <si>
    <t xml:space="preserve">  Дотации бюджетам муниципальных районов на поддержку мер по обеспечению сбалансированности бюджетов</t>
  </si>
  <si>
    <t>2 02 15853 00 0000 150</t>
  </si>
  <si>
    <t xml:space="preserve">  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</si>
  <si>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2 02 15853 05 0000 150</t>
  </si>
  <si>
    <t xml:space="preserve">  Дотации бюджетам муниципальных районов на поддержку мер по обеспечению 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</si>
  <si>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</si>
  <si>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</si>
  <si>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2 02 20216 00 0000 150</t>
  </si>
  <si>
    <t>Субсидии бюджетам на осуществление дорожной деятельности в отноршении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</si>
  <si>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</si>
  <si>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муниципальных районов на осуществление дорожной деятельности в отноршении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</si>
  <si>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</si>
  <si>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</si>
  <si>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</si>
  <si>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</si>
  <si>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 xml:space="preserve">
2 02 25576 00 0000 150
</t>
  </si>
  <si>
    <t>Субсидии бюджетам на обеспечение комплексного развития сельских территорий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</si>
  <si>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</si>
  <si>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</si>
  <si>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2 02 29999 00 0000 150</t>
  </si>
  <si>
    <t>Прочие сусидии</t>
  </si>
  <si>
    <t>2 02 29999 05 0000 150</t>
  </si>
  <si>
    <t>Прочие субсидии бюджетам муниципальных районов</t>
  </si>
  <si>
    <t>2 02 30000 00 0000 150</t>
  </si>
  <si>
    <t>Субвенции бюджетам субъектов Российской Федерации и муниципальных образований</t>
  </si>
  <si>
    <t>2 02 30024 00 0000 150</t>
  </si>
  <si>
    <t xml:space="preserve">Субвенции местным  бюджетам на     осуществление передаваемых полномочий субъектов Российской Федерации  </t>
  </si>
  <si>
    <t>2 02 30024 05 0000 150</t>
  </si>
  <si>
    <t xml:space="preserve">Субвенции   бюджетам муниципальных районов  на     осуществление передаваемых полномочий субъектов Российской Федерации  </t>
  </si>
  <si>
    <t>2 02 30027 00 0000 150</t>
  </si>
  <si>
    <t xml:space="preserve">Субвенции бюджетам муниципальных образований на содержание ребенка в семье опекуна и приемной семье, а также вознаграждение, причитающеееся приемному родителю </t>
  </si>
  <si>
    <t>2 02 30027 05 0000 150</t>
  </si>
  <si>
    <t xml:space="preserve">Субвенции бюджетам муниципальных районов  на содержание ребенка в семье опекуна и приемной семье, а также вознаграждение, причитающеееся приемному родителю </t>
  </si>
  <si>
    <t>2 02 30029 00 0000 150</t>
  </si>
  <si>
    <t>Субвенции бюджетам муниципальных образований на компенсацию части  платы, взимаемой  с родителей (законных представителей) за присмотр и уход за детьми, посещающими образовательные организации, реализующие  общеобразовательные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</si>
  <si>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</si>
  <si>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 платы, взимаемой  с родителей (законных представителей) за присмотр и уход за детьми, посещающими образовательные организации, реализующие  общеобразовательные программы дошкольного образования</t>
  </si>
  <si>
    <t>2 02 35082 00 0000 150</t>
  </si>
  <si>
    <t>Субвенции бюджетам муниципальных образований на обеспечение предоставления жилых помещений детям- сиротам 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</si>
  <si>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</si>
  <si>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обеспечение предоставления жилых помещений детям- сиротам 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</si>
  <si>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</si>
  <si>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</si>
  <si>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</si>
  <si>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 (изменению) списков кандидатов в присяжные заседатели федеральных судов общей юрисдикции в Российской Федерации</t>
  </si>
  <si>
    <t>2 02 35469 00 0000 150</t>
  </si>
  <si>
    <t>Субвенция бюджетам на проведение Всероссийской переписи населения 2020 года</t>
  </si>
  <si>
    <t>2 02 35469 05 0000 150</t>
  </si>
  <si>
    <t>Субвенция бюджетам муниципальных районов  на проведение Всероссийской переписи населения 2020 года</t>
  </si>
  <si>
    <t>2 02 39999 00 0000 150</t>
  </si>
  <si>
    <t>Прочие субвенции бюджетам муниципальных образований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</si>
  <si>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</si>
  <si>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</si>
  <si>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</si>
  <si>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</si>
  <si>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 xml:space="preserve"> 2 02 40014 00 0000 150</t>
  </si>
  <si>
    <t>Межбюджетные трансферты, передаваемые бюджетам на осуществление части полномочий по решению вопросов местного значения в соответствии с заключенными соглашениями</t>
  </si>
  <si>
    <t xml:space="preserve"> 2 02 40014 05 0000 150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</si>
  <si>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</si>
  <si>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</si>
  <si>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</si>
  <si>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</si>
  <si>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</si>
  <si>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 2 07 00000 00 0000 000</t>
  </si>
  <si>
    <t xml:space="preserve">  ПРОЧИЕ БЕЗВОЗМЕЗДНЫЕ ПОСТУПЛЕНИЯ</t>
  </si>
  <si>
    <t xml:space="preserve"> 2 07 05030 05 0000 150</t>
  </si>
  <si>
    <t xml:space="preserve">  Прочие безвозмездные поступления в бюджеты муниципальных районов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</si>
  <si>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</si>
  <si>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</si>
  <si>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2 19 60010 05 0000 150</t>
  </si>
  <si>
    <t xml:space="preserve">  Возврат прочих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</si>
  <si>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</si>
  <si>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Код доходов по бюджетной классификации</t>
  </si>
  <si>
    <t>Наименование показателя</t>
  </si>
  <si>
    <t>план, тыс. руб.</t>
  </si>
  <si>
    <t>факт тыс. руб.</t>
  </si>
  <si>
    <t>% исполнения</t>
  </si>
  <si>
    <t xml:space="preserve">                                Приложение № 1</t>
  </si>
  <si>
    <t xml:space="preserve">                                за 2020 год</t>
  </si>
  <si>
    <t>по кодам классификации доходов за 2020 год</t>
  </si>
  <si>
    <t xml:space="preserve">        к Отчету об исполнении бюджета </t>
  </si>
  <si>
    <t>Объем доходов бюджета Кикнурского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</si>
</sst>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8"/>
      <color indexed="8"/>
      <name val="Arial"/>
      <family val="2"/>
    </font>
    <font>
      <sz val="8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8" fillId="0" borderId="3">
      <alignment horizontal="left" wrapText="1" indent="2"/>
    </xf>
    <xf numFmtId="0" fontId="9" fillId="0" borderId="4">
      <alignment horizontal="left" wrapText="1" indent="2"/>
    </xf>
    <xf numFmtId="49" fontId="8" fillId="0" borderId="6">
      <alignment horizontal="center"/>
    </xf>
    <xf numFmtId="49" fontId="9" fillId="0" borderId="7">
      <alignment horizontal="center"/>
    </xf>
    <xf numFmtId="0" fontId="13" fillId="0" borderId="0">
      <alignment horizontal="center" wrapText="1"/>
    </xf>
  </cellStyleXfs>
  <cellXfs count="33">
    <xf numFmtId="0" fontId="0" fillId="0" borderId="0" xfId="0"/>
    <xf numFmtId="0" fontId="3" fillId="0" borderId="0" xfId="0" applyFont="1" applyAlignment="1"/>
    <xf numFmtId="0" fontId="4" fillId="0" borderId="0" xfId="1" applyFont="1" applyAlignment="1"/>
    <xf numFmtId="49" fontId="6" fillId="0" borderId="2" xfId="1" applyNumberFormat="1" applyFont="1" applyBorder="1" applyAlignment="1">
      <alignment horizontal="left"/>
    </xf>
    <xf numFmtId="11" fontId="6" fillId="0" borderId="2" xfId="1" applyNumberFormat="1" applyFont="1" applyBorder="1" applyAlignment="1">
      <alignment horizontal="left" wrapText="1"/>
    </xf>
    <xf numFmtId="164" fontId="6" fillId="0" borderId="2" xfId="1" applyNumberFormat="1" applyFont="1" applyBorder="1" applyAlignment="1">
      <alignment horizontal="center"/>
    </xf>
    <xf numFmtId="49" fontId="5" fillId="0" borderId="2" xfId="1" applyNumberFormat="1" applyFont="1" applyBorder="1" applyAlignment="1">
      <alignment horizontal="left"/>
    </xf>
    <xf numFmtId="11" fontId="5" fillId="0" borderId="2" xfId="1" applyNumberFormat="1" applyFont="1" applyBorder="1" applyAlignment="1">
      <alignment horizontal="left" wrapText="1"/>
    </xf>
    <xf numFmtId="164" fontId="5" fillId="0" borderId="2" xfId="1" applyNumberFormat="1" applyFont="1" applyBorder="1" applyAlignment="1">
      <alignment horizontal="center"/>
    </xf>
    <xf numFmtId="0" fontId="5" fillId="0" borderId="3" xfId="2" applyNumberFormat="1" applyFont="1" applyBorder="1" applyAlignment="1" applyProtection="1">
      <alignment horizontal="left" wrapText="1"/>
    </xf>
    <xf numFmtId="0" fontId="5" fillId="0" borderId="4" xfId="3" applyNumberFormat="1" applyFont="1" applyAlignment="1" applyProtection="1">
      <alignment horizontal="left" wrapText="1"/>
    </xf>
    <xf numFmtId="0" fontId="10" fillId="0" borderId="4" xfId="3" applyNumberFormat="1" applyFont="1" applyAlignment="1" applyProtection="1">
      <alignment horizontal="justify" wrapText="1"/>
    </xf>
    <xf numFmtId="0" fontId="10" fillId="0" borderId="4" xfId="3" applyNumberFormat="1" applyFont="1" applyAlignment="1" applyProtection="1">
      <alignment horizontal="left" wrapText="1"/>
    </xf>
    <xf numFmtId="0" fontId="11" fillId="0" borderId="2" xfId="0" applyFont="1" applyBorder="1" applyAlignment="1">
      <alignment horizontal="center"/>
    </xf>
    <xf numFmtId="49" fontId="5" fillId="0" borderId="2" xfId="1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left" vertical="justify" wrapText="1"/>
    </xf>
    <xf numFmtId="0" fontId="5" fillId="0" borderId="5" xfId="2" applyNumberFormat="1" applyFont="1" applyBorder="1" applyAlignment="1" applyProtection="1">
      <alignment horizontal="left" wrapText="1"/>
    </xf>
    <xf numFmtId="0" fontId="11" fillId="0" borderId="0" xfId="0" applyFont="1" applyBorder="1" applyAlignment="1">
      <alignment horizontal="center"/>
    </xf>
    <xf numFmtId="49" fontId="5" fillId="0" borderId="6" xfId="4" applyNumberFormat="1" applyFont="1" applyProtection="1">
      <alignment horizontal="center"/>
    </xf>
    <xf numFmtId="0" fontId="5" fillId="0" borderId="3" xfId="2" applyNumberFormat="1" applyFont="1" applyAlignment="1" applyProtection="1">
      <alignment horizontal="left" wrapText="1"/>
    </xf>
    <xf numFmtId="49" fontId="12" fillId="0" borderId="2" xfId="5" applyNumberFormat="1" applyFont="1" applyBorder="1" applyAlignment="1" applyProtection="1">
      <alignment horizontal="center"/>
    </xf>
    <xf numFmtId="0" fontId="12" fillId="0" borderId="2" xfId="3" applyNumberFormat="1" applyFont="1" applyBorder="1" applyAlignment="1" applyProtection="1">
      <alignment horizontal="left" vertical="justify" wrapText="1"/>
    </xf>
    <xf numFmtId="49" fontId="10" fillId="0" borderId="2" xfId="5" applyNumberFormat="1" applyFont="1" applyBorder="1" applyAlignment="1" applyProtection="1">
      <alignment horizontal="center"/>
    </xf>
    <xf numFmtId="0" fontId="10" fillId="0" borderId="2" xfId="3" applyNumberFormat="1" applyFont="1" applyBorder="1" applyAlignment="1" applyProtection="1">
      <alignment horizontal="left" vertical="justify" wrapText="1"/>
    </xf>
    <xf numFmtId="49" fontId="5" fillId="0" borderId="2" xfId="1" applyNumberFormat="1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49" fontId="10" fillId="0" borderId="2" xfId="5" applyNumberFormat="1" applyFont="1" applyBorder="1" applyProtection="1">
      <alignment horizontal="center"/>
    </xf>
    <xf numFmtId="0" fontId="6" fillId="0" borderId="2" xfId="1" applyFont="1" applyBorder="1" applyAlignment="1"/>
    <xf numFmtId="49" fontId="5" fillId="0" borderId="1" xfId="1" applyNumberFormat="1" applyFont="1" applyBorder="1" applyAlignment="1">
      <alignment horizontal="center" wrapText="1"/>
    </xf>
    <xf numFmtId="11" fontId="5" fillId="0" borderId="1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10" fillId="0" borderId="0" xfId="0" applyFont="1" applyAlignment="1" applyProtection="1">
      <protection locked="0"/>
    </xf>
  </cellXfs>
  <cellStyles count="7">
    <cellStyle name="xl31" xfId="2"/>
    <cellStyle name="xl34" xfId="3"/>
    <cellStyle name="xl36" xfId="6"/>
    <cellStyle name="xl43" xfId="4"/>
    <cellStyle name="xl52" xfId="5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2"/>
  <sheetViews>
    <sheetView tabSelected="1" zoomScaleNormal="100" workbookViewId="0">
      <selection activeCell="A7" sqref="A7:E7"/>
    </sheetView>
  </sheetViews>
  <sheetFormatPr defaultRowHeight="12" x14ac:dyDescent="0.2"/>
  <cols>
    <col min="1" max="1" width="17.5703125" style="1" customWidth="1"/>
    <col min="2" max="2" width="40.140625" style="1" customWidth="1"/>
    <col min="3" max="3" width="10.5703125" style="1" customWidth="1"/>
    <col min="4" max="5" width="9" style="1" customWidth="1"/>
    <col min="6" max="256" width="9.140625" style="1"/>
    <col min="257" max="257" width="17.5703125" style="1" customWidth="1"/>
    <col min="258" max="258" width="40.140625" style="1" customWidth="1"/>
    <col min="259" max="259" width="10.5703125" style="1" customWidth="1"/>
    <col min="260" max="261" width="9" style="1" customWidth="1"/>
    <col min="262" max="512" width="9.140625" style="1"/>
    <col min="513" max="513" width="17.5703125" style="1" customWidth="1"/>
    <col min="514" max="514" width="40.140625" style="1" customWidth="1"/>
    <col min="515" max="515" width="10.5703125" style="1" customWidth="1"/>
    <col min="516" max="517" width="9" style="1" customWidth="1"/>
    <col min="518" max="768" width="9.140625" style="1"/>
    <col min="769" max="769" width="17.5703125" style="1" customWidth="1"/>
    <col min="770" max="770" width="40.140625" style="1" customWidth="1"/>
    <col min="771" max="771" width="10.5703125" style="1" customWidth="1"/>
    <col min="772" max="773" width="9" style="1" customWidth="1"/>
    <col min="774" max="1024" width="9.140625" style="1"/>
    <col min="1025" max="1025" width="17.5703125" style="1" customWidth="1"/>
    <col min="1026" max="1026" width="40.140625" style="1" customWidth="1"/>
    <col min="1027" max="1027" width="10.5703125" style="1" customWidth="1"/>
    <col min="1028" max="1029" width="9" style="1" customWidth="1"/>
    <col min="1030" max="1280" width="9.140625" style="1"/>
    <col min="1281" max="1281" width="17.5703125" style="1" customWidth="1"/>
    <col min="1282" max="1282" width="40.140625" style="1" customWidth="1"/>
    <col min="1283" max="1283" width="10.5703125" style="1" customWidth="1"/>
    <col min="1284" max="1285" width="9" style="1" customWidth="1"/>
    <col min="1286" max="1536" width="9.140625" style="1"/>
    <col min="1537" max="1537" width="17.5703125" style="1" customWidth="1"/>
    <col min="1538" max="1538" width="40.140625" style="1" customWidth="1"/>
    <col min="1539" max="1539" width="10.5703125" style="1" customWidth="1"/>
    <col min="1540" max="1541" width="9" style="1" customWidth="1"/>
    <col min="1542" max="1792" width="9.140625" style="1"/>
    <col min="1793" max="1793" width="17.5703125" style="1" customWidth="1"/>
    <col min="1794" max="1794" width="40.140625" style="1" customWidth="1"/>
    <col min="1795" max="1795" width="10.5703125" style="1" customWidth="1"/>
    <col min="1796" max="1797" width="9" style="1" customWidth="1"/>
    <col min="1798" max="2048" width="9.140625" style="1"/>
    <col min="2049" max="2049" width="17.5703125" style="1" customWidth="1"/>
    <col min="2050" max="2050" width="40.140625" style="1" customWidth="1"/>
    <col min="2051" max="2051" width="10.5703125" style="1" customWidth="1"/>
    <col min="2052" max="2053" width="9" style="1" customWidth="1"/>
    <col min="2054" max="2304" width="9.140625" style="1"/>
    <col min="2305" max="2305" width="17.5703125" style="1" customWidth="1"/>
    <col min="2306" max="2306" width="40.140625" style="1" customWidth="1"/>
    <col min="2307" max="2307" width="10.5703125" style="1" customWidth="1"/>
    <col min="2308" max="2309" width="9" style="1" customWidth="1"/>
    <col min="2310" max="2560" width="9.140625" style="1"/>
    <col min="2561" max="2561" width="17.5703125" style="1" customWidth="1"/>
    <col min="2562" max="2562" width="40.140625" style="1" customWidth="1"/>
    <col min="2563" max="2563" width="10.5703125" style="1" customWidth="1"/>
    <col min="2564" max="2565" width="9" style="1" customWidth="1"/>
    <col min="2566" max="2816" width="9.140625" style="1"/>
    <col min="2817" max="2817" width="17.5703125" style="1" customWidth="1"/>
    <col min="2818" max="2818" width="40.140625" style="1" customWidth="1"/>
    <col min="2819" max="2819" width="10.5703125" style="1" customWidth="1"/>
    <col min="2820" max="2821" width="9" style="1" customWidth="1"/>
    <col min="2822" max="3072" width="9.140625" style="1"/>
    <col min="3073" max="3073" width="17.5703125" style="1" customWidth="1"/>
    <col min="3074" max="3074" width="40.140625" style="1" customWidth="1"/>
    <col min="3075" max="3075" width="10.5703125" style="1" customWidth="1"/>
    <col min="3076" max="3077" width="9" style="1" customWidth="1"/>
    <col min="3078" max="3328" width="9.140625" style="1"/>
    <col min="3329" max="3329" width="17.5703125" style="1" customWidth="1"/>
    <col min="3330" max="3330" width="40.140625" style="1" customWidth="1"/>
    <col min="3331" max="3331" width="10.5703125" style="1" customWidth="1"/>
    <col min="3332" max="3333" width="9" style="1" customWidth="1"/>
    <col min="3334" max="3584" width="9.140625" style="1"/>
    <col min="3585" max="3585" width="17.5703125" style="1" customWidth="1"/>
    <col min="3586" max="3586" width="40.140625" style="1" customWidth="1"/>
    <col min="3587" max="3587" width="10.5703125" style="1" customWidth="1"/>
    <col min="3588" max="3589" width="9" style="1" customWidth="1"/>
    <col min="3590" max="3840" width="9.140625" style="1"/>
    <col min="3841" max="3841" width="17.5703125" style="1" customWidth="1"/>
    <col min="3842" max="3842" width="40.140625" style="1" customWidth="1"/>
    <col min="3843" max="3843" width="10.5703125" style="1" customWidth="1"/>
    <col min="3844" max="3845" width="9" style="1" customWidth="1"/>
    <col min="3846" max="4096" width="9.140625" style="1"/>
    <col min="4097" max="4097" width="17.5703125" style="1" customWidth="1"/>
    <col min="4098" max="4098" width="40.140625" style="1" customWidth="1"/>
    <col min="4099" max="4099" width="10.5703125" style="1" customWidth="1"/>
    <col min="4100" max="4101" width="9" style="1" customWidth="1"/>
    <col min="4102" max="4352" width="9.140625" style="1"/>
    <col min="4353" max="4353" width="17.5703125" style="1" customWidth="1"/>
    <col min="4354" max="4354" width="40.140625" style="1" customWidth="1"/>
    <col min="4355" max="4355" width="10.5703125" style="1" customWidth="1"/>
    <col min="4356" max="4357" width="9" style="1" customWidth="1"/>
    <col min="4358" max="4608" width="9.140625" style="1"/>
    <col min="4609" max="4609" width="17.5703125" style="1" customWidth="1"/>
    <col min="4610" max="4610" width="40.140625" style="1" customWidth="1"/>
    <col min="4611" max="4611" width="10.5703125" style="1" customWidth="1"/>
    <col min="4612" max="4613" width="9" style="1" customWidth="1"/>
    <col min="4614" max="4864" width="9.140625" style="1"/>
    <col min="4865" max="4865" width="17.5703125" style="1" customWidth="1"/>
    <col min="4866" max="4866" width="40.140625" style="1" customWidth="1"/>
    <col min="4867" max="4867" width="10.5703125" style="1" customWidth="1"/>
    <col min="4868" max="4869" width="9" style="1" customWidth="1"/>
    <col min="4870" max="5120" width="9.140625" style="1"/>
    <col min="5121" max="5121" width="17.5703125" style="1" customWidth="1"/>
    <col min="5122" max="5122" width="40.140625" style="1" customWidth="1"/>
    <col min="5123" max="5123" width="10.5703125" style="1" customWidth="1"/>
    <col min="5124" max="5125" width="9" style="1" customWidth="1"/>
    <col min="5126" max="5376" width="9.140625" style="1"/>
    <col min="5377" max="5377" width="17.5703125" style="1" customWidth="1"/>
    <col min="5378" max="5378" width="40.140625" style="1" customWidth="1"/>
    <col min="5379" max="5379" width="10.5703125" style="1" customWidth="1"/>
    <col min="5380" max="5381" width="9" style="1" customWidth="1"/>
    <col min="5382" max="5632" width="9.140625" style="1"/>
    <col min="5633" max="5633" width="17.5703125" style="1" customWidth="1"/>
    <col min="5634" max="5634" width="40.140625" style="1" customWidth="1"/>
    <col min="5635" max="5635" width="10.5703125" style="1" customWidth="1"/>
    <col min="5636" max="5637" width="9" style="1" customWidth="1"/>
    <col min="5638" max="5888" width="9.140625" style="1"/>
    <col min="5889" max="5889" width="17.5703125" style="1" customWidth="1"/>
    <col min="5890" max="5890" width="40.140625" style="1" customWidth="1"/>
    <col min="5891" max="5891" width="10.5703125" style="1" customWidth="1"/>
    <col min="5892" max="5893" width="9" style="1" customWidth="1"/>
    <col min="5894" max="6144" width="9.140625" style="1"/>
    <col min="6145" max="6145" width="17.5703125" style="1" customWidth="1"/>
    <col min="6146" max="6146" width="40.140625" style="1" customWidth="1"/>
    <col min="6147" max="6147" width="10.5703125" style="1" customWidth="1"/>
    <col min="6148" max="6149" width="9" style="1" customWidth="1"/>
    <col min="6150" max="6400" width="9.140625" style="1"/>
    <col min="6401" max="6401" width="17.5703125" style="1" customWidth="1"/>
    <col min="6402" max="6402" width="40.140625" style="1" customWidth="1"/>
    <col min="6403" max="6403" width="10.5703125" style="1" customWidth="1"/>
    <col min="6404" max="6405" width="9" style="1" customWidth="1"/>
    <col min="6406" max="6656" width="9.140625" style="1"/>
    <col min="6657" max="6657" width="17.5703125" style="1" customWidth="1"/>
    <col min="6658" max="6658" width="40.140625" style="1" customWidth="1"/>
    <col min="6659" max="6659" width="10.5703125" style="1" customWidth="1"/>
    <col min="6660" max="6661" width="9" style="1" customWidth="1"/>
    <col min="6662" max="6912" width="9.140625" style="1"/>
    <col min="6913" max="6913" width="17.5703125" style="1" customWidth="1"/>
    <col min="6914" max="6914" width="40.140625" style="1" customWidth="1"/>
    <col min="6915" max="6915" width="10.5703125" style="1" customWidth="1"/>
    <col min="6916" max="6917" width="9" style="1" customWidth="1"/>
    <col min="6918" max="7168" width="9.140625" style="1"/>
    <col min="7169" max="7169" width="17.5703125" style="1" customWidth="1"/>
    <col min="7170" max="7170" width="40.140625" style="1" customWidth="1"/>
    <col min="7171" max="7171" width="10.5703125" style="1" customWidth="1"/>
    <col min="7172" max="7173" width="9" style="1" customWidth="1"/>
    <col min="7174" max="7424" width="9.140625" style="1"/>
    <col min="7425" max="7425" width="17.5703125" style="1" customWidth="1"/>
    <col min="7426" max="7426" width="40.140625" style="1" customWidth="1"/>
    <col min="7427" max="7427" width="10.5703125" style="1" customWidth="1"/>
    <col min="7428" max="7429" width="9" style="1" customWidth="1"/>
    <col min="7430" max="7680" width="9.140625" style="1"/>
    <col min="7681" max="7681" width="17.5703125" style="1" customWidth="1"/>
    <col min="7682" max="7682" width="40.140625" style="1" customWidth="1"/>
    <col min="7683" max="7683" width="10.5703125" style="1" customWidth="1"/>
    <col min="7684" max="7685" width="9" style="1" customWidth="1"/>
    <col min="7686" max="7936" width="9.140625" style="1"/>
    <col min="7937" max="7937" width="17.5703125" style="1" customWidth="1"/>
    <col min="7938" max="7938" width="40.140625" style="1" customWidth="1"/>
    <col min="7939" max="7939" width="10.5703125" style="1" customWidth="1"/>
    <col min="7940" max="7941" width="9" style="1" customWidth="1"/>
    <col min="7942" max="8192" width="9.140625" style="1"/>
    <col min="8193" max="8193" width="17.5703125" style="1" customWidth="1"/>
    <col min="8194" max="8194" width="40.140625" style="1" customWidth="1"/>
    <col min="8195" max="8195" width="10.5703125" style="1" customWidth="1"/>
    <col min="8196" max="8197" width="9" style="1" customWidth="1"/>
    <col min="8198" max="8448" width="9.140625" style="1"/>
    <col min="8449" max="8449" width="17.5703125" style="1" customWidth="1"/>
    <col min="8450" max="8450" width="40.140625" style="1" customWidth="1"/>
    <col min="8451" max="8451" width="10.5703125" style="1" customWidth="1"/>
    <col min="8452" max="8453" width="9" style="1" customWidth="1"/>
    <col min="8454" max="8704" width="9.140625" style="1"/>
    <col min="8705" max="8705" width="17.5703125" style="1" customWidth="1"/>
    <col min="8706" max="8706" width="40.140625" style="1" customWidth="1"/>
    <col min="8707" max="8707" width="10.5703125" style="1" customWidth="1"/>
    <col min="8708" max="8709" width="9" style="1" customWidth="1"/>
    <col min="8710" max="8960" width="9.140625" style="1"/>
    <col min="8961" max="8961" width="17.5703125" style="1" customWidth="1"/>
    <col min="8962" max="8962" width="40.140625" style="1" customWidth="1"/>
    <col min="8963" max="8963" width="10.5703125" style="1" customWidth="1"/>
    <col min="8964" max="8965" width="9" style="1" customWidth="1"/>
    <col min="8966" max="9216" width="9.140625" style="1"/>
    <col min="9217" max="9217" width="17.5703125" style="1" customWidth="1"/>
    <col min="9218" max="9218" width="40.140625" style="1" customWidth="1"/>
    <col min="9219" max="9219" width="10.5703125" style="1" customWidth="1"/>
    <col min="9220" max="9221" width="9" style="1" customWidth="1"/>
    <col min="9222" max="9472" width="9.140625" style="1"/>
    <col min="9473" max="9473" width="17.5703125" style="1" customWidth="1"/>
    <col min="9474" max="9474" width="40.140625" style="1" customWidth="1"/>
    <col min="9475" max="9475" width="10.5703125" style="1" customWidth="1"/>
    <col min="9476" max="9477" width="9" style="1" customWidth="1"/>
    <col min="9478" max="9728" width="9.140625" style="1"/>
    <col min="9729" max="9729" width="17.5703125" style="1" customWidth="1"/>
    <col min="9730" max="9730" width="40.140625" style="1" customWidth="1"/>
    <col min="9731" max="9731" width="10.5703125" style="1" customWidth="1"/>
    <col min="9732" max="9733" width="9" style="1" customWidth="1"/>
    <col min="9734" max="9984" width="9.140625" style="1"/>
    <col min="9985" max="9985" width="17.5703125" style="1" customWidth="1"/>
    <col min="9986" max="9986" width="40.140625" style="1" customWidth="1"/>
    <col min="9987" max="9987" width="10.5703125" style="1" customWidth="1"/>
    <col min="9988" max="9989" width="9" style="1" customWidth="1"/>
    <col min="9990" max="10240" width="9.140625" style="1"/>
    <col min="10241" max="10241" width="17.5703125" style="1" customWidth="1"/>
    <col min="10242" max="10242" width="40.140625" style="1" customWidth="1"/>
    <col min="10243" max="10243" width="10.5703125" style="1" customWidth="1"/>
    <col min="10244" max="10245" width="9" style="1" customWidth="1"/>
    <col min="10246" max="10496" width="9.140625" style="1"/>
    <col min="10497" max="10497" width="17.5703125" style="1" customWidth="1"/>
    <col min="10498" max="10498" width="40.140625" style="1" customWidth="1"/>
    <col min="10499" max="10499" width="10.5703125" style="1" customWidth="1"/>
    <col min="10500" max="10501" width="9" style="1" customWidth="1"/>
    <col min="10502" max="10752" width="9.140625" style="1"/>
    <col min="10753" max="10753" width="17.5703125" style="1" customWidth="1"/>
    <col min="10754" max="10754" width="40.140625" style="1" customWidth="1"/>
    <col min="10755" max="10755" width="10.5703125" style="1" customWidth="1"/>
    <col min="10756" max="10757" width="9" style="1" customWidth="1"/>
    <col min="10758" max="11008" width="9.140625" style="1"/>
    <col min="11009" max="11009" width="17.5703125" style="1" customWidth="1"/>
    <col min="11010" max="11010" width="40.140625" style="1" customWidth="1"/>
    <col min="11011" max="11011" width="10.5703125" style="1" customWidth="1"/>
    <col min="11012" max="11013" width="9" style="1" customWidth="1"/>
    <col min="11014" max="11264" width="9.140625" style="1"/>
    <col min="11265" max="11265" width="17.5703125" style="1" customWidth="1"/>
    <col min="11266" max="11266" width="40.140625" style="1" customWidth="1"/>
    <col min="11267" max="11267" width="10.5703125" style="1" customWidth="1"/>
    <col min="11268" max="11269" width="9" style="1" customWidth="1"/>
    <col min="11270" max="11520" width="9.140625" style="1"/>
    <col min="11521" max="11521" width="17.5703125" style="1" customWidth="1"/>
    <col min="11522" max="11522" width="40.140625" style="1" customWidth="1"/>
    <col min="11523" max="11523" width="10.5703125" style="1" customWidth="1"/>
    <col min="11524" max="11525" width="9" style="1" customWidth="1"/>
    <col min="11526" max="11776" width="9.140625" style="1"/>
    <col min="11777" max="11777" width="17.5703125" style="1" customWidth="1"/>
    <col min="11778" max="11778" width="40.140625" style="1" customWidth="1"/>
    <col min="11779" max="11779" width="10.5703125" style="1" customWidth="1"/>
    <col min="11780" max="11781" width="9" style="1" customWidth="1"/>
    <col min="11782" max="12032" width="9.140625" style="1"/>
    <col min="12033" max="12033" width="17.5703125" style="1" customWidth="1"/>
    <col min="12034" max="12034" width="40.140625" style="1" customWidth="1"/>
    <col min="12035" max="12035" width="10.5703125" style="1" customWidth="1"/>
    <col min="12036" max="12037" width="9" style="1" customWidth="1"/>
    <col min="12038" max="12288" width="9.140625" style="1"/>
    <col min="12289" max="12289" width="17.5703125" style="1" customWidth="1"/>
    <col min="12290" max="12290" width="40.140625" style="1" customWidth="1"/>
    <col min="12291" max="12291" width="10.5703125" style="1" customWidth="1"/>
    <col min="12292" max="12293" width="9" style="1" customWidth="1"/>
    <col min="12294" max="12544" width="9.140625" style="1"/>
    <col min="12545" max="12545" width="17.5703125" style="1" customWidth="1"/>
    <col min="12546" max="12546" width="40.140625" style="1" customWidth="1"/>
    <col min="12547" max="12547" width="10.5703125" style="1" customWidth="1"/>
    <col min="12548" max="12549" width="9" style="1" customWidth="1"/>
    <col min="12550" max="12800" width="9.140625" style="1"/>
    <col min="12801" max="12801" width="17.5703125" style="1" customWidth="1"/>
    <col min="12802" max="12802" width="40.140625" style="1" customWidth="1"/>
    <col min="12803" max="12803" width="10.5703125" style="1" customWidth="1"/>
    <col min="12804" max="12805" width="9" style="1" customWidth="1"/>
    <col min="12806" max="13056" width="9.140625" style="1"/>
    <col min="13057" max="13057" width="17.5703125" style="1" customWidth="1"/>
    <col min="13058" max="13058" width="40.140625" style="1" customWidth="1"/>
    <col min="13059" max="13059" width="10.5703125" style="1" customWidth="1"/>
    <col min="13060" max="13061" width="9" style="1" customWidth="1"/>
    <col min="13062" max="13312" width="9.140625" style="1"/>
    <col min="13313" max="13313" width="17.5703125" style="1" customWidth="1"/>
    <col min="13314" max="13314" width="40.140625" style="1" customWidth="1"/>
    <col min="13315" max="13315" width="10.5703125" style="1" customWidth="1"/>
    <col min="13316" max="13317" width="9" style="1" customWidth="1"/>
    <col min="13318" max="13568" width="9.140625" style="1"/>
    <col min="13569" max="13569" width="17.5703125" style="1" customWidth="1"/>
    <col min="13570" max="13570" width="40.140625" style="1" customWidth="1"/>
    <col min="13571" max="13571" width="10.5703125" style="1" customWidth="1"/>
    <col min="13572" max="13573" width="9" style="1" customWidth="1"/>
    <col min="13574" max="13824" width="9.140625" style="1"/>
    <col min="13825" max="13825" width="17.5703125" style="1" customWidth="1"/>
    <col min="13826" max="13826" width="40.140625" style="1" customWidth="1"/>
    <col min="13827" max="13827" width="10.5703125" style="1" customWidth="1"/>
    <col min="13828" max="13829" width="9" style="1" customWidth="1"/>
    <col min="13830" max="14080" width="9.140625" style="1"/>
    <col min="14081" max="14081" width="17.5703125" style="1" customWidth="1"/>
    <col min="14082" max="14082" width="40.140625" style="1" customWidth="1"/>
    <col min="14083" max="14083" width="10.5703125" style="1" customWidth="1"/>
    <col min="14084" max="14085" width="9" style="1" customWidth="1"/>
    <col min="14086" max="14336" width="9.140625" style="1"/>
    <col min="14337" max="14337" width="17.5703125" style="1" customWidth="1"/>
    <col min="14338" max="14338" width="40.140625" style="1" customWidth="1"/>
    <col min="14339" max="14339" width="10.5703125" style="1" customWidth="1"/>
    <col min="14340" max="14341" width="9" style="1" customWidth="1"/>
    <col min="14342" max="14592" width="9.140625" style="1"/>
    <col min="14593" max="14593" width="17.5703125" style="1" customWidth="1"/>
    <col min="14594" max="14594" width="40.140625" style="1" customWidth="1"/>
    <col min="14595" max="14595" width="10.5703125" style="1" customWidth="1"/>
    <col min="14596" max="14597" width="9" style="1" customWidth="1"/>
    <col min="14598" max="14848" width="9.140625" style="1"/>
    <col min="14849" max="14849" width="17.5703125" style="1" customWidth="1"/>
    <col min="14850" max="14850" width="40.140625" style="1" customWidth="1"/>
    <col min="14851" max="14851" width="10.5703125" style="1" customWidth="1"/>
    <col min="14852" max="14853" width="9" style="1" customWidth="1"/>
    <col min="14854" max="15104" width="9.140625" style="1"/>
    <col min="15105" max="15105" width="17.5703125" style="1" customWidth="1"/>
    <col min="15106" max="15106" width="40.140625" style="1" customWidth="1"/>
    <col min="15107" max="15107" width="10.5703125" style="1" customWidth="1"/>
    <col min="15108" max="15109" width="9" style="1" customWidth="1"/>
    <col min="15110" max="15360" width="9.140625" style="1"/>
    <col min="15361" max="15361" width="17.5703125" style="1" customWidth="1"/>
    <col min="15362" max="15362" width="40.140625" style="1" customWidth="1"/>
    <col min="15363" max="15363" width="10.5703125" style="1" customWidth="1"/>
    <col min="15364" max="15365" width="9" style="1" customWidth="1"/>
    <col min="15366" max="15616" width="9.140625" style="1"/>
    <col min="15617" max="15617" width="17.5703125" style="1" customWidth="1"/>
    <col min="15618" max="15618" width="40.140625" style="1" customWidth="1"/>
    <col min="15619" max="15619" width="10.5703125" style="1" customWidth="1"/>
    <col min="15620" max="15621" width="9" style="1" customWidth="1"/>
    <col min="15622" max="15872" width="9.140625" style="1"/>
    <col min="15873" max="15873" width="17.5703125" style="1" customWidth="1"/>
    <col min="15874" max="15874" width="40.140625" style="1" customWidth="1"/>
    <col min="15875" max="15875" width="10.5703125" style="1" customWidth="1"/>
    <col min="15876" max="15877" width="9" style="1" customWidth="1"/>
    <col min="15878" max="16128" width="9.140625" style="1"/>
    <col min="16129" max="16129" width="17.5703125" style="1" customWidth="1"/>
    <col min="16130" max="16130" width="40.140625" style="1" customWidth="1"/>
    <col min="16131" max="16131" width="10.5703125" style="1" customWidth="1"/>
    <col min="16132" max="16133" width="9" style="1" customWidth="1"/>
    <col min="16134" max="16384" width="9.140625" style="1"/>
  </cols>
  <sheetData>
    <row r="2" spans="1:16" x14ac:dyDescent="0.2">
      <c r="C2" s="32" t="s">
        <v>246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x14ac:dyDescent="0.2">
      <c r="C3" s="32" t="s">
        <v>249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x14ac:dyDescent="0.2">
      <c r="C4" s="32" t="s">
        <v>247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6" spans="1:16" ht="12.75" customHeight="1" x14ac:dyDescent="0.25">
      <c r="A6" s="31" t="s">
        <v>250</v>
      </c>
      <c r="B6" s="31"/>
      <c r="C6" s="31"/>
      <c r="D6" s="31"/>
      <c r="E6" s="31"/>
    </row>
    <row r="7" spans="1:16" ht="12.75" customHeight="1" x14ac:dyDescent="0.25">
      <c r="A7" s="31" t="s">
        <v>248</v>
      </c>
      <c r="B7" s="31"/>
      <c r="C7" s="31"/>
      <c r="D7" s="31"/>
      <c r="E7" s="31"/>
    </row>
    <row r="8" spans="1:16" ht="13.5" customHeight="1" x14ac:dyDescent="0.25">
      <c r="A8" s="31"/>
      <c r="B8" s="31"/>
      <c r="C8" s="31"/>
      <c r="D8" s="31"/>
      <c r="E8" s="31"/>
    </row>
    <row r="9" spans="1:16" x14ac:dyDescent="0.2">
      <c r="A9" s="2"/>
      <c r="B9" s="2"/>
      <c r="C9" s="2"/>
      <c r="D9" s="2"/>
      <c r="E9" s="2"/>
    </row>
    <row r="10" spans="1:16" ht="36" x14ac:dyDescent="0.2">
      <c r="A10" s="28" t="s">
        <v>241</v>
      </c>
      <c r="B10" s="29" t="s">
        <v>242</v>
      </c>
      <c r="C10" s="30" t="s">
        <v>243</v>
      </c>
      <c r="D10" s="30" t="s">
        <v>244</v>
      </c>
      <c r="E10" s="30" t="s">
        <v>245</v>
      </c>
    </row>
    <row r="11" spans="1:16" x14ac:dyDescent="0.2">
      <c r="A11" s="3" t="s">
        <v>0</v>
      </c>
      <c r="B11" s="4" t="s">
        <v>1</v>
      </c>
      <c r="C11" s="5">
        <f>C12+C17+C23+C35+C38+C41+C55+C62+C71+C75+C87</f>
        <v>37084.30000000001</v>
      </c>
      <c r="D11" s="5">
        <f>D12+D17+D23+D35+D38+D41+D55+D62+D71+D75+D87</f>
        <v>37841</v>
      </c>
      <c r="E11" s="5">
        <f>D11/C11*100</f>
        <v>102.04048613564227</v>
      </c>
    </row>
    <row r="12" spans="1:16" x14ac:dyDescent="0.2">
      <c r="A12" s="3" t="s">
        <v>2</v>
      </c>
      <c r="B12" s="4" t="s">
        <v>3</v>
      </c>
      <c r="C12" s="5">
        <f>C13</f>
        <v>9722.4</v>
      </c>
      <c r="D12" s="5">
        <f>D13</f>
        <v>10009.4</v>
      </c>
      <c r="E12" s="5">
        <f t="shared" ref="E12:E75" si="0">D12/C12*100</f>
        <v>102.95194602155846</v>
      </c>
    </row>
    <row r="13" spans="1:16" x14ac:dyDescent="0.2">
      <c r="A13" s="6" t="s">
        <v>4</v>
      </c>
      <c r="B13" s="7" t="s">
        <v>5</v>
      </c>
      <c r="C13" s="8">
        <f>C14+C15+C16</f>
        <v>9722.4</v>
      </c>
      <c r="D13" s="8">
        <f>D14+D15+D16</f>
        <v>10009.4</v>
      </c>
      <c r="E13" s="5">
        <f t="shared" si="0"/>
        <v>102.95194602155846</v>
      </c>
    </row>
    <row r="14" spans="1:16" ht="61.5" customHeight="1" x14ac:dyDescent="0.2">
      <c r="A14" s="6" t="s">
        <v>6</v>
      </c>
      <c r="B14" s="7" t="s">
        <v>7</v>
      </c>
      <c r="C14" s="8">
        <v>9527.5</v>
      </c>
      <c r="D14" s="8">
        <v>9814.2000000000007</v>
      </c>
      <c r="E14" s="5">
        <f t="shared" si="0"/>
        <v>103.00918394122279</v>
      </c>
    </row>
    <row r="15" spans="1:16" ht="60" customHeight="1" x14ac:dyDescent="0.2">
      <c r="A15" s="6" t="s">
        <v>8</v>
      </c>
      <c r="B15" s="7" t="s">
        <v>9</v>
      </c>
      <c r="C15" s="8">
        <v>61.9</v>
      </c>
      <c r="D15" s="8">
        <v>61.9</v>
      </c>
      <c r="E15" s="5">
        <f t="shared" si="0"/>
        <v>100</v>
      </c>
    </row>
    <row r="16" spans="1:16" ht="36" customHeight="1" x14ac:dyDescent="0.2">
      <c r="A16" s="6" t="s">
        <v>10</v>
      </c>
      <c r="B16" s="7" t="s">
        <v>11</v>
      </c>
      <c r="C16" s="8">
        <v>133</v>
      </c>
      <c r="D16" s="8">
        <v>133.30000000000001</v>
      </c>
      <c r="E16" s="5">
        <f t="shared" si="0"/>
        <v>100.22556390977444</v>
      </c>
    </row>
    <row r="17" spans="1:6" ht="35.25" customHeight="1" x14ac:dyDescent="0.2">
      <c r="A17" s="3" t="s">
        <v>12</v>
      </c>
      <c r="B17" s="4" t="s">
        <v>13</v>
      </c>
      <c r="C17" s="5">
        <f>C18</f>
        <v>4234.9000000000005</v>
      </c>
      <c r="D17" s="5">
        <f>D18</f>
        <v>4224.7</v>
      </c>
      <c r="E17" s="5">
        <f t="shared" si="0"/>
        <v>99.759144253701365</v>
      </c>
      <c r="F17" s="1" t="s">
        <v>14</v>
      </c>
    </row>
    <row r="18" spans="1:6" ht="21.75" customHeight="1" x14ac:dyDescent="0.2">
      <c r="A18" s="6" t="s">
        <v>15</v>
      </c>
      <c r="B18" s="7" t="s">
        <v>16</v>
      </c>
      <c r="C18" s="8">
        <f>C19+C20+C21+C22</f>
        <v>4234.9000000000005</v>
      </c>
      <c r="D18" s="8">
        <f>D19+D20+D21+D22</f>
        <v>4224.7</v>
      </c>
      <c r="E18" s="5">
        <f t="shared" si="0"/>
        <v>99.759144253701365</v>
      </c>
    </row>
    <row r="19" spans="1:6" ht="94.5" customHeight="1" x14ac:dyDescent="0.2">
      <c r="A19" s="6" t="s">
        <v>17</v>
      </c>
      <c r="B19" s="7" t="s">
        <v>18</v>
      </c>
      <c r="C19" s="8">
        <v>1953.5</v>
      </c>
      <c r="D19" s="8">
        <v>1948.6</v>
      </c>
      <c r="E19" s="5">
        <f t="shared" si="0"/>
        <v>99.749168159713335</v>
      </c>
    </row>
    <row r="20" spans="1:6" ht="107.25" customHeight="1" x14ac:dyDescent="0.2">
      <c r="A20" s="6" t="s">
        <v>19</v>
      </c>
      <c r="B20" s="7" t="s">
        <v>20</v>
      </c>
      <c r="C20" s="8">
        <v>14.3</v>
      </c>
      <c r="D20" s="8">
        <v>13.9</v>
      </c>
      <c r="E20" s="5">
        <f t="shared" si="0"/>
        <v>97.2027972027972</v>
      </c>
    </row>
    <row r="21" spans="1:6" ht="118.5" customHeight="1" x14ac:dyDescent="0.2">
      <c r="A21" s="6" t="s">
        <v>21</v>
      </c>
      <c r="B21" s="7" t="s">
        <v>22</v>
      </c>
      <c r="C21" s="8">
        <v>2622.8</v>
      </c>
      <c r="D21" s="8">
        <v>2621.4</v>
      </c>
      <c r="E21" s="5">
        <f t="shared" si="0"/>
        <v>99.946621930761012</v>
      </c>
    </row>
    <row r="22" spans="1:6" ht="115.5" customHeight="1" x14ac:dyDescent="0.2">
      <c r="A22" s="6" t="s">
        <v>23</v>
      </c>
      <c r="B22" s="7" t="s">
        <v>24</v>
      </c>
      <c r="C22" s="8">
        <v>-355.7</v>
      </c>
      <c r="D22" s="8">
        <v>-359.2</v>
      </c>
      <c r="E22" s="5">
        <f t="shared" si="0"/>
        <v>100.98397526005061</v>
      </c>
    </row>
    <row r="23" spans="1:6" x14ac:dyDescent="0.2">
      <c r="A23" s="3" t="s">
        <v>25</v>
      </c>
      <c r="B23" s="4" t="s">
        <v>26</v>
      </c>
      <c r="C23" s="5">
        <f>C24+C29+C31+C33</f>
        <v>15570.7</v>
      </c>
      <c r="D23" s="5">
        <f>D24+D29+D31+D33</f>
        <v>15819.2</v>
      </c>
      <c r="E23" s="5">
        <f t="shared" si="0"/>
        <v>101.59594623234665</v>
      </c>
    </row>
    <row r="24" spans="1:6" ht="21.75" customHeight="1" x14ac:dyDescent="0.2">
      <c r="A24" s="6" t="s">
        <v>27</v>
      </c>
      <c r="B24" s="7" t="s">
        <v>28</v>
      </c>
      <c r="C24" s="8">
        <f>C25+C27</f>
        <v>11979.4</v>
      </c>
      <c r="D24" s="8">
        <f>D25+D27</f>
        <v>12272</v>
      </c>
      <c r="E24" s="5">
        <f t="shared" si="0"/>
        <v>102.44252633687832</v>
      </c>
    </row>
    <row r="25" spans="1:6" ht="21.75" customHeight="1" x14ac:dyDescent="0.2">
      <c r="A25" s="6" t="s">
        <v>29</v>
      </c>
      <c r="B25" s="7" t="s">
        <v>30</v>
      </c>
      <c r="C25" s="8">
        <f>C26</f>
        <v>8577</v>
      </c>
      <c r="D25" s="8">
        <f>D26</f>
        <v>8812</v>
      </c>
      <c r="E25" s="5">
        <f t="shared" si="0"/>
        <v>102.73988574093507</v>
      </c>
    </row>
    <row r="26" spans="1:6" ht="20.25" customHeight="1" x14ac:dyDescent="0.2">
      <c r="A26" s="6" t="s">
        <v>31</v>
      </c>
      <c r="B26" s="7" t="s">
        <v>30</v>
      </c>
      <c r="C26" s="8">
        <v>8577</v>
      </c>
      <c r="D26" s="8">
        <v>8812</v>
      </c>
      <c r="E26" s="5">
        <f t="shared" si="0"/>
        <v>102.73988574093507</v>
      </c>
    </row>
    <row r="27" spans="1:6" ht="33.75" customHeight="1" x14ac:dyDescent="0.2">
      <c r="A27" s="6" t="s">
        <v>32</v>
      </c>
      <c r="B27" s="7" t="s">
        <v>33</v>
      </c>
      <c r="C27" s="8">
        <f>C28</f>
        <v>3402.4</v>
      </c>
      <c r="D27" s="8">
        <v>3460</v>
      </c>
      <c r="E27" s="5">
        <f t="shared" si="0"/>
        <v>101.69292264284036</v>
      </c>
    </row>
    <row r="28" spans="1:6" ht="57" customHeight="1" x14ac:dyDescent="0.2">
      <c r="A28" s="6" t="s">
        <v>34</v>
      </c>
      <c r="B28" s="7" t="s">
        <v>35</v>
      </c>
      <c r="C28" s="8">
        <v>3402.4</v>
      </c>
      <c r="D28" s="8">
        <v>3460</v>
      </c>
      <c r="E28" s="5">
        <f t="shared" si="0"/>
        <v>101.69292264284036</v>
      </c>
    </row>
    <row r="29" spans="1:6" ht="21.75" customHeight="1" x14ac:dyDescent="0.2">
      <c r="A29" s="6" t="s">
        <v>36</v>
      </c>
      <c r="B29" s="7" t="s">
        <v>37</v>
      </c>
      <c r="C29" s="8">
        <f>C30</f>
        <v>3264.3</v>
      </c>
      <c r="D29" s="8">
        <f>D30</f>
        <v>3270.2</v>
      </c>
      <c r="E29" s="5">
        <f t="shared" si="0"/>
        <v>100.18074319149586</v>
      </c>
    </row>
    <row r="30" spans="1:6" ht="21.75" customHeight="1" x14ac:dyDescent="0.2">
      <c r="A30" s="6" t="s">
        <v>38</v>
      </c>
      <c r="B30" s="7" t="s">
        <v>37</v>
      </c>
      <c r="C30" s="8">
        <v>3264.3</v>
      </c>
      <c r="D30" s="8">
        <v>3270.2</v>
      </c>
      <c r="E30" s="5">
        <f t="shared" si="0"/>
        <v>100.18074319149586</v>
      </c>
    </row>
    <row r="31" spans="1:6" x14ac:dyDescent="0.2">
      <c r="A31" s="6" t="s">
        <v>39</v>
      </c>
      <c r="B31" s="7" t="s">
        <v>40</v>
      </c>
      <c r="C31" s="8">
        <f>C32</f>
        <v>27</v>
      </c>
      <c r="D31" s="8">
        <f>D32</f>
        <v>27</v>
      </c>
      <c r="E31" s="5">
        <f t="shared" si="0"/>
        <v>100</v>
      </c>
    </row>
    <row r="32" spans="1:6" x14ac:dyDescent="0.2">
      <c r="A32" s="6" t="s">
        <v>41</v>
      </c>
      <c r="B32" s="7" t="s">
        <v>40</v>
      </c>
      <c r="C32" s="8">
        <v>27</v>
      </c>
      <c r="D32" s="8">
        <v>27</v>
      </c>
      <c r="E32" s="5">
        <f t="shared" si="0"/>
        <v>100</v>
      </c>
    </row>
    <row r="33" spans="1:5" ht="21" customHeight="1" x14ac:dyDescent="0.2">
      <c r="A33" s="6" t="s">
        <v>42</v>
      </c>
      <c r="B33" s="7" t="s">
        <v>43</v>
      </c>
      <c r="C33" s="8">
        <f>C34</f>
        <v>300</v>
      </c>
      <c r="D33" s="8">
        <f>D34</f>
        <v>250</v>
      </c>
      <c r="E33" s="5">
        <f t="shared" si="0"/>
        <v>83.333333333333343</v>
      </c>
    </row>
    <row r="34" spans="1:5" ht="32.25" customHeight="1" x14ac:dyDescent="0.2">
      <c r="A34" s="6" t="s">
        <v>44</v>
      </c>
      <c r="B34" s="7" t="s">
        <v>45</v>
      </c>
      <c r="C34" s="8">
        <v>300</v>
      </c>
      <c r="D34" s="8">
        <v>250</v>
      </c>
      <c r="E34" s="5">
        <f t="shared" si="0"/>
        <v>83.333333333333343</v>
      </c>
    </row>
    <row r="35" spans="1:5" x14ac:dyDescent="0.2">
      <c r="A35" s="3" t="s">
        <v>46</v>
      </c>
      <c r="B35" s="4" t="s">
        <v>47</v>
      </c>
      <c r="C35" s="5">
        <f t="shared" ref="C35:D36" si="1">C36</f>
        <v>814.4</v>
      </c>
      <c r="D35" s="5">
        <f t="shared" si="1"/>
        <v>848.7</v>
      </c>
      <c r="E35" s="5">
        <f t="shared" si="0"/>
        <v>104.21168958742632</v>
      </c>
    </row>
    <row r="36" spans="1:5" x14ac:dyDescent="0.2">
      <c r="A36" s="6" t="s">
        <v>48</v>
      </c>
      <c r="B36" s="7" t="s">
        <v>49</v>
      </c>
      <c r="C36" s="8">
        <f t="shared" si="1"/>
        <v>814.4</v>
      </c>
      <c r="D36" s="8">
        <f t="shared" si="1"/>
        <v>848.7</v>
      </c>
      <c r="E36" s="5">
        <f t="shared" si="0"/>
        <v>104.21168958742632</v>
      </c>
    </row>
    <row r="37" spans="1:5" ht="24" x14ac:dyDescent="0.2">
      <c r="A37" s="6" t="s">
        <v>50</v>
      </c>
      <c r="B37" s="7" t="s">
        <v>51</v>
      </c>
      <c r="C37" s="8">
        <v>814.4</v>
      </c>
      <c r="D37" s="8">
        <v>848.7</v>
      </c>
      <c r="E37" s="5">
        <f t="shared" si="0"/>
        <v>104.21168958742632</v>
      </c>
    </row>
    <row r="38" spans="1:5" x14ac:dyDescent="0.2">
      <c r="A38" s="3" t="s">
        <v>52</v>
      </c>
      <c r="B38" s="4" t="s">
        <v>53</v>
      </c>
      <c r="C38" s="5">
        <f t="shared" ref="C38:D39" si="2">C39</f>
        <v>455</v>
      </c>
      <c r="D38" s="5">
        <f t="shared" si="2"/>
        <v>461</v>
      </c>
      <c r="E38" s="5">
        <f t="shared" si="0"/>
        <v>101.31868131868131</v>
      </c>
    </row>
    <row r="39" spans="1:5" ht="22.5" customHeight="1" x14ac:dyDescent="0.2">
      <c r="A39" s="6" t="s">
        <v>54</v>
      </c>
      <c r="B39" s="7" t="s">
        <v>55</v>
      </c>
      <c r="C39" s="8">
        <f t="shared" si="2"/>
        <v>455</v>
      </c>
      <c r="D39" s="8">
        <f t="shared" si="2"/>
        <v>461</v>
      </c>
      <c r="E39" s="5">
        <f t="shared" si="0"/>
        <v>101.31868131868131</v>
      </c>
    </row>
    <row r="40" spans="1:5" ht="43.5" customHeight="1" x14ac:dyDescent="0.2">
      <c r="A40" s="6" t="s">
        <v>56</v>
      </c>
      <c r="B40" s="7" t="s">
        <v>57</v>
      </c>
      <c r="C40" s="8">
        <v>455</v>
      </c>
      <c r="D40" s="8">
        <v>461</v>
      </c>
      <c r="E40" s="5">
        <f t="shared" si="0"/>
        <v>101.31868131868131</v>
      </c>
    </row>
    <row r="41" spans="1:5" ht="51" customHeight="1" x14ac:dyDescent="0.2">
      <c r="A41" s="3" t="s">
        <v>58</v>
      </c>
      <c r="B41" s="4" t="s">
        <v>59</v>
      </c>
      <c r="C41" s="5">
        <f>C42+C50+C53</f>
        <v>1360.7</v>
      </c>
      <c r="D41" s="5">
        <f>D42+D50+D53</f>
        <v>1404</v>
      </c>
      <c r="E41" s="5">
        <f t="shared" si="0"/>
        <v>103.18218563974423</v>
      </c>
    </row>
    <row r="42" spans="1:5" ht="69.75" customHeight="1" x14ac:dyDescent="0.2">
      <c r="A42" s="6" t="s">
        <v>60</v>
      </c>
      <c r="B42" s="7" t="s">
        <v>61</v>
      </c>
      <c r="C42" s="8">
        <f>C44+C46+C48+C45</f>
        <v>1324</v>
      </c>
      <c r="D42" s="8">
        <f>D44+D46+D48+D45</f>
        <v>1366.5</v>
      </c>
      <c r="E42" s="5">
        <f t="shared" si="0"/>
        <v>103.20996978851964</v>
      </c>
    </row>
    <row r="43" spans="1:5" ht="61.5" customHeight="1" x14ac:dyDescent="0.2">
      <c r="A43" s="6" t="s">
        <v>62</v>
      </c>
      <c r="B43" s="9" t="s">
        <v>63</v>
      </c>
      <c r="C43" s="8">
        <f>C44+C45</f>
        <v>1038.3</v>
      </c>
      <c r="D43" s="8">
        <f>D44+D45</f>
        <v>1075.0999999999999</v>
      </c>
      <c r="E43" s="5">
        <f t="shared" si="0"/>
        <v>103.54425503226427</v>
      </c>
    </row>
    <row r="44" spans="1:5" ht="83.25" customHeight="1" x14ac:dyDescent="0.2">
      <c r="A44" s="6" t="s">
        <v>64</v>
      </c>
      <c r="B44" s="10" t="s">
        <v>65</v>
      </c>
      <c r="C44" s="8">
        <v>582.29999999999995</v>
      </c>
      <c r="D44" s="8">
        <v>607</v>
      </c>
      <c r="E44" s="5">
        <f t="shared" si="0"/>
        <v>104.24179975957411</v>
      </c>
    </row>
    <row r="45" spans="1:5" ht="69.75" customHeight="1" x14ac:dyDescent="0.2">
      <c r="A45" s="6" t="s">
        <v>66</v>
      </c>
      <c r="B45" s="7" t="s">
        <v>67</v>
      </c>
      <c r="C45" s="8">
        <v>456</v>
      </c>
      <c r="D45" s="8">
        <v>468.1</v>
      </c>
      <c r="E45" s="5">
        <f t="shared" si="0"/>
        <v>102.65350877192982</v>
      </c>
    </row>
    <row r="46" spans="1:5" ht="68.25" customHeight="1" x14ac:dyDescent="0.2">
      <c r="A46" s="6" t="s">
        <v>68</v>
      </c>
      <c r="B46" s="7" t="s">
        <v>69</v>
      </c>
      <c r="C46" s="8">
        <f>C47</f>
        <v>35.700000000000003</v>
      </c>
      <c r="D46" s="8">
        <v>35.700000000000003</v>
      </c>
      <c r="E46" s="5">
        <f t="shared" si="0"/>
        <v>100</v>
      </c>
    </row>
    <row r="47" spans="1:5" ht="57.75" customHeight="1" x14ac:dyDescent="0.2">
      <c r="A47" s="6" t="s">
        <v>70</v>
      </c>
      <c r="B47" s="7" t="s">
        <v>71</v>
      </c>
      <c r="C47" s="8">
        <v>35.700000000000003</v>
      </c>
      <c r="D47" s="8">
        <v>35.700000000000003</v>
      </c>
      <c r="E47" s="5">
        <f t="shared" si="0"/>
        <v>100</v>
      </c>
    </row>
    <row r="48" spans="1:5" ht="67.5" customHeight="1" x14ac:dyDescent="0.2">
      <c r="A48" s="6" t="s">
        <v>72</v>
      </c>
      <c r="B48" s="7" t="s">
        <v>73</v>
      </c>
      <c r="C48" s="8">
        <f>C49</f>
        <v>250</v>
      </c>
      <c r="D48" s="8">
        <f>D49</f>
        <v>255.7</v>
      </c>
      <c r="E48" s="5">
        <f t="shared" si="0"/>
        <v>102.27999999999999</v>
      </c>
    </row>
    <row r="49" spans="1:5" ht="56.25" customHeight="1" x14ac:dyDescent="0.2">
      <c r="A49" s="6" t="s">
        <v>74</v>
      </c>
      <c r="B49" s="7" t="s">
        <v>75</v>
      </c>
      <c r="C49" s="8">
        <v>250</v>
      </c>
      <c r="D49" s="8">
        <v>255.7</v>
      </c>
      <c r="E49" s="5">
        <f t="shared" si="0"/>
        <v>102.27999999999999</v>
      </c>
    </row>
    <row r="50" spans="1:5" ht="21.75" customHeight="1" x14ac:dyDescent="0.2">
      <c r="A50" s="6" t="s">
        <v>76</v>
      </c>
      <c r="B50" s="7" t="s">
        <v>77</v>
      </c>
      <c r="C50" s="8">
        <f t="shared" ref="C50:D51" si="3">C51</f>
        <v>0</v>
      </c>
      <c r="D50" s="8">
        <f t="shared" si="3"/>
        <v>0</v>
      </c>
      <c r="E50" s="5"/>
    </row>
    <row r="51" spans="1:5" ht="44.25" customHeight="1" x14ac:dyDescent="0.2">
      <c r="A51" s="6" t="s">
        <v>78</v>
      </c>
      <c r="B51" s="7" t="s">
        <v>79</v>
      </c>
      <c r="C51" s="8">
        <f t="shared" si="3"/>
        <v>0</v>
      </c>
      <c r="D51" s="8">
        <f t="shared" si="3"/>
        <v>0</v>
      </c>
      <c r="E51" s="5"/>
    </row>
    <row r="52" spans="1:5" ht="45" customHeight="1" x14ac:dyDescent="0.2">
      <c r="A52" s="6" t="s">
        <v>80</v>
      </c>
      <c r="B52" s="7" t="s">
        <v>81</v>
      </c>
      <c r="C52" s="8"/>
      <c r="D52" s="8"/>
      <c r="E52" s="5"/>
    </row>
    <row r="53" spans="1:5" ht="69" customHeight="1" x14ac:dyDescent="0.2">
      <c r="A53" s="6" t="s">
        <v>82</v>
      </c>
      <c r="B53" s="11" t="s">
        <v>83</v>
      </c>
      <c r="C53" s="8">
        <f>C54</f>
        <v>36.700000000000003</v>
      </c>
      <c r="D53" s="8">
        <f>D54</f>
        <v>37.5</v>
      </c>
      <c r="E53" s="5">
        <f t="shared" si="0"/>
        <v>102.17983651226157</v>
      </c>
    </row>
    <row r="54" spans="1:5" ht="73.5" customHeight="1" x14ac:dyDescent="0.2">
      <c r="A54" s="6" t="s">
        <v>84</v>
      </c>
      <c r="B54" s="12" t="s">
        <v>85</v>
      </c>
      <c r="C54" s="8">
        <v>36.700000000000003</v>
      </c>
      <c r="D54" s="8">
        <v>37.5</v>
      </c>
      <c r="E54" s="5">
        <f t="shared" si="0"/>
        <v>102.17983651226157</v>
      </c>
    </row>
    <row r="55" spans="1:5" ht="24" x14ac:dyDescent="0.2">
      <c r="A55" s="3" t="s">
        <v>86</v>
      </c>
      <c r="B55" s="4" t="s">
        <v>87</v>
      </c>
      <c r="C55" s="5">
        <f>C56</f>
        <v>476.2</v>
      </c>
      <c r="D55" s="5">
        <f>D56</f>
        <v>476.2</v>
      </c>
      <c r="E55" s="5">
        <f t="shared" si="0"/>
        <v>100</v>
      </c>
    </row>
    <row r="56" spans="1:5" ht="20.25" customHeight="1" x14ac:dyDescent="0.2">
      <c r="A56" s="6" t="s">
        <v>88</v>
      </c>
      <c r="B56" s="7" t="s">
        <v>89</v>
      </c>
      <c r="C56" s="8">
        <f>C57+C58+C59</f>
        <v>476.2</v>
      </c>
      <c r="D56" s="8">
        <f>D57+D58+D59</f>
        <v>476.2</v>
      </c>
      <c r="E56" s="5">
        <f t="shared" si="0"/>
        <v>100</v>
      </c>
    </row>
    <row r="57" spans="1:5" ht="22.5" customHeight="1" x14ac:dyDescent="0.2">
      <c r="A57" s="6" t="s">
        <v>90</v>
      </c>
      <c r="B57" s="7" t="s">
        <v>91</v>
      </c>
      <c r="C57" s="8">
        <v>36.6</v>
      </c>
      <c r="D57" s="8">
        <v>36.6</v>
      </c>
      <c r="E57" s="5">
        <f t="shared" si="0"/>
        <v>100</v>
      </c>
    </row>
    <row r="58" spans="1:5" ht="21" customHeight="1" x14ac:dyDescent="0.2">
      <c r="A58" s="6" t="s">
        <v>92</v>
      </c>
      <c r="B58" s="7" t="s">
        <v>93</v>
      </c>
      <c r="C58" s="8">
        <v>6.1</v>
      </c>
      <c r="D58" s="8">
        <v>6.1</v>
      </c>
      <c r="E58" s="5">
        <f t="shared" si="0"/>
        <v>100</v>
      </c>
    </row>
    <row r="59" spans="1:5" ht="20.25" customHeight="1" x14ac:dyDescent="0.2">
      <c r="A59" s="6" t="s">
        <v>94</v>
      </c>
      <c r="B59" s="7" t="s">
        <v>95</v>
      </c>
      <c r="C59" s="8">
        <f>C60+C61</f>
        <v>433.5</v>
      </c>
      <c r="D59" s="8">
        <v>433.5</v>
      </c>
      <c r="E59" s="5">
        <f t="shared" si="0"/>
        <v>100</v>
      </c>
    </row>
    <row r="60" spans="1:5" ht="14.25" customHeight="1" x14ac:dyDescent="0.2">
      <c r="A60" s="6" t="s">
        <v>96</v>
      </c>
      <c r="B60" s="7" t="s">
        <v>97</v>
      </c>
      <c r="C60" s="8">
        <v>48.1</v>
      </c>
      <c r="D60" s="8">
        <v>48.1</v>
      </c>
      <c r="E60" s="5">
        <f t="shared" si="0"/>
        <v>100</v>
      </c>
    </row>
    <row r="61" spans="1:5" ht="14.25" customHeight="1" x14ac:dyDescent="0.2">
      <c r="A61" s="6" t="s">
        <v>98</v>
      </c>
      <c r="B61" s="7" t="s">
        <v>99</v>
      </c>
      <c r="C61" s="8">
        <v>385.4</v>
      </c>
      <c r="D61" s="8">
        <v>385.4</v>
      </c>
      <c r="E61" s="5">
        <f t="shared" si="0"/>
        <v>100</v>
      </c>
    </row>
    <row r="62" spans="1:5" ht="36" x14ac:dyDescent="0.2">
      <c r="A62" s="3" t="s">
        <v>100</v>
      </c>
      <c r="B62" s="4" t="s">
        <v>101</v>
      </c>
      <c r="C62" s="5">
        <f>C63+C66</f>
        <v>3965.3</v>
      </c>
      <c r="D62" s="5">
        <f>D63+D66+D69</f>
        <v>4109.8999999999996</v>
      </c>
      <c r="E62" s="5">
        <f t="shared" si="0"/>
        <v>103.64663455476256</v>
      </c>
    </row>
    <row r="63" spans="1:5" ht="15" customHeight="1" x14ac:dyDescent="0.2">
      <c r="A63" s="6" t="s">
        <v>102</v>
      </c>
      <c r="B63" s="7" t="s">
        <v>103</v>
      </c>
      <c r="C63" s="8">
        <f t="shared" ref="C63:D64" si="4">C64</f>
        <v>2376</v>
      </c>
      <c r="D63" s="8">
        <f t="shared" si="4"/>
        <v>2409.4</v>
      </c>
      <c r="E63" s="5">
        <f t="shared" si="0"/>
        <v>101.4057239057239</v>
      </c>
    </row>
    <row r="64" spans="1:5" ht="13.5" customHeight="1" x14ac:dyDescent="0.2">
      <c r="A64" s="6" t="s">
        <v>104</v>
      </c>
      <c r="B64" s="7" t="s">
        <v>105</v>
      </c>
      <c r="C64" s="8">
        <f t="shared" si="4"/>
        <v>2376</v>
      </c>
      <c r="D64" s="8">
        <f t="shared" si="4"/>
        <v>2409.4</v>
      </c>
      <c r="E64" s="5">
        <f t="shared" si="0"/>
        <v>101.4057239057239</v>
      </c>
    </row>
    <row r="65" spans="1:5" ht="30" customHeight="1" x14ac:dyDescent="0.2">
      <c r="A65" s="6" t="s">
        <v>106</v>
      </c>
      <c r="B65" s="7" t="s">
        <v>107</v>
      </c>
      <c r="C65" s="8">
        <v>2376</v>
      </c>
      <c r="D65" s="8">
        <v>2409.4</v>
      </c>
      <c r="E65" s="5">
        <f t="shared" si="0"/>
        <v>101.4057239057239</v>
      </c>
    </row>
    <row r="66" spans="1:5" ht="10.5" customHeight="1" x14ac:dyDescent="0.2">
      <c r="A66" s="6" t="s">
        <v>108</v>
      </c>
      <c r="B66" s="7" t="s">
        <v>109</v>
      </c>
      <c r="C66" s="8">
        <f>C67+C69</f>
        <v>1589.3</v>
      </c>
      <c r="D66" s="8">
        <f t="shared" ref="C66:D67" si="5">D67</f>
        <v>1600</v>
      </c>
      <c r="E66" s="5">
        <f t="shared" si="0"/>
        <v>100.67325237525955</v>
      </c>
    </row>
    <row r="67" spans="1:5" ht="33" customHeight="1" x14ac:dyDescent="0.2">
      <c r="A67" s="6" t="s">
        <v>110</v>
      </c>
      <c r="B67" s="7" t="s">
        <v>111</v>
      </c>
      <c r="C67" s="8">
        <f t="shared" si="5"/>
        <v>1500.6</v>
      </c>
      <c r="D67" s="8">
        <f t="shared" si="5"/>
        <v>1600</v>
      </c>
      <c r="E67" s="5">
        <f t="shared" si="0"/>
        <v>106.62401705984274</v>
      </c>
    </row>
    <row r="68" spans="1:5" ht="31.5" customHeight="1" x14ac:dyDescent="0.2">
      <c r="A68" s="6" t="s">
        <v>112</v>
      </c>
      <c r="B68" s="7" t="s">
        <v>113</v>
      </c>
      <c r="C68" s="8">
        <v>1500.6</v>
      </c>
      <c r="D68" s="13">
        <v>1600</v>
      </c>
      <c r="E68" s="5">
        <f t="shared" si="0"/>
        <v>106.62401705984274</v>
      </c>
    </row>
    <row r="69" spans="1:5" ht="15.75" customHeight="1" x14ac:dyDescent="0.2">
      <c r="A69" s="6" t="s">
        <v>114</v>
      </c>
      <c r="B69" s="7" t="s">
        <v>115</v>
      </c>
      <c r="C69" s="8">
        <f>C70</f>
        <v>88.7</v>
      </c>
      <c r="D69" s="13">
        <v>100.5</v>
      </c>
      <c r="E69" s="5">
        <f t="shared" si="0"/>
        <v>113.3032694475761</v>
      </c>
    </row>
    <row r="70" spans="1:5" ht="31.5" customHeight="1" x14ac:dyDescent="0.2">
      <c r="A70" s="6" t="s">
        <v>116</v>
      </c>
      <c r="B70" s="7" t="s">
        <v>117</v>
      </c>
      <c r="C70" s="8">
        <v>88.7</v>
      </c>
      <c r="D70" s="13">
        <v>100.5</v>
      </c>
      <c r="E70" s="5">
        <f t="shared" si="0"/>
        <v>113.3032694475761</v>
      </c>
    </row>
    <row r="71" spans="1:5" ht="24" x14ac:dyDescent="0.2">
      <c r="A71" s="3" t="s">
        <v>118</v>
      </c>
      <c r="B71" s="4" t="s">
        <v>119</v>
      </c>
      <c r="C71" s="5">
        <f>C72</f>
        <v>0.8</v>
      </c>
      <c r="D71" s="5">
        <f>D72</f>
        <v>0.8</v>
      </c>
      <c r="E71" s="5">
        <f t="shared" si="0"/>
        <v>100</v>
      </c>
    </row>
    <row r="72" spans="1:5" ht="44.25" customHeight="1" x14ac:dyDescent="0.2">
      <c r="A72" s="6" t="s">
        <v>120</v>
      </c>
      <c r="B72" s="7" t="s">
        <v>121</v>
      </c>
      <c r="C72" s="8">
        <f>C73+C74</f>
        <v>0.8</v>
      </c>
      <c r="D72" s="8">
        <f>D73+D74</f>
        <v>0.8</v>
      </c>
      <c r="E72" s="5">
        <f t="shared" si="0"/>
        <v>100</v>
      </c>
    </row>
    <row r="73" spans="1:5" ht="57" customHeight="1" x14ac:dyDescent="0.2">
      <c r="A73" s="6" t="s">
        <v>122</v>
      </c>
      <c r="B73" s="10" t="s">
        <v>123</v>
      </c>
      <c r="C73" s="8">
        <v>0</v>
      </c>
      <c r="D73" s="8"/>
      <c r="E73" s="5"/>
    </row>
    <row r="74" spans="1:5" ht="43.5" customHeight="1" x14ac:dyDescent="0.2">
      <c r="A74" s="6" t="s">
        <v>124</v>
      </c>
      <c r="B74" s="7" t="s">
        <v>125</v>
      </c>
      <c r="C74" s="8">
        <v>0.8</v>
      </c>
      <c r="D74" s="8">
        <v>0.8</v>
      </c>
      <c r="E74" s="5">
        <f t="shared" si="0"/>
        <v>100</v>
      </c>
    </row>
    <row r="75" spans="1:5" ht="11.25" customHeight="1" x14ac:dyDescent="0.2">
      <c r="A75" s="3" t="s">
        <v>126</v>
      </c>
      <c r="B75" s="4" t="s">
        <v>127</v>
      </c>
      <c r="C75" s="5">
        <f>C76+C77+C78+C79+C80+C81+C82+C83+C84+C85+C86</f>
        <v>477.29999999999995</v>
      </c>
      <c r="D75" s="5">
        <f>D76++D77+D78+D80+D79+D81+D82+D83+D84+D85+D86</f>
        <v>480</v>
      </c>
      <c r="E75" s="5">
        <f t="shared" si="0"/>
        <v>100.56568196103082</v>
      </c>
    </row>
    <row r="76" spans="1:5" ht="75.75" customHeight="1" x14ac:dyDescent="0.2">
      <c r="A76" s="14" t="s">
        <v>128</v>
      </c>
      <c r="B76" s="15" t="s">
        <v>129</v>
      </c>
      <c r="C76" s="8">
        <v>1.1000000000000001</v>
      </c>
      <c r="D76" s="8">
        <v>1.4</v>
      </c>
      <c r="E76" s="5">
        <f t="shared" ref="E76:E132" si="6">D76/C76*100</f>
        <v>127.27272727272725</v>
      </c>
    </row>
    <row r="77" spans="1:5" ht="95.25" customHeight="1" x14ac:dyDescent="0.2">
      <c r="A77" s="14" t="s">
        <v>130</v>
      </c>
      <c r="B77" s="15" t="s">
        <v>131</v>
      </c>
      <c r="C77" s="8">
        <v>0</v>
      </c>
      <c r="D77" s="8">
        <v>1</v>
      </c>
      <c r="E77" s="5"/>
    </row>
    <row r="78" spans="1:5" ht="84" customHeight="1" x14ac:dyDescent="0.2">
      <c r="A78" s="14" t="s">
        <v>132</v>
      </c>
      <c r="B78" s="9" t="s">
        <v>133</v>
      </c>
      <c r="C78" s="8">
        <v>10.4</v>
      </c>
      <c r="D78" s="8">
        <v>10.4</v>
      </c>
      <c r="E78" s="5">
        <f t="shared" si="6"/>
        <v>100</v>
      </c>
    </row>
    <row r="79" spans="1:5" ht="87" customHeight="1" x14ac:dyDescent="0.2">
      <c r="A79" s="14" t="s">
        <v>134</v>
      </c>
      <c r="B79" s="16" t="s">
        <v>135</v>
      </c>
      <c r="C79" s="8">
        <v>1.5</v>
      </c>
      <c r="D79" s="8">
        <v>1.5</v>
      </c>
      <c r="E79" s="5">
        <f t="shared" si="6"/>
        <v>100</v>
      </c>
    </row>
    <row r="80" spans="1:5" ht="99.75" customHeight="1" x14ac:dyDescent="0.2">
      <c r="A80" s="14" t="s">
        <v>136</v>
      </c>
      <c r="B80" s="15" t="s">
        <v>137</v>
      </c>
      <c r="C80" s="8">
        <v>0.7</v>
      </c>
      <c r="D80" s="8">
        <v>1</v>
      </c>
      <c r="E80" s="5">
        <f t="shared" si="6"/>
        <v>142.85714285714286</v>
      </c>
    </row>
    <row r="81" spans="1:5" ht="80.25" customHeight="1" x14ac:dyDescent="0.2">
      <c r="A81" s="14" t="s">
        <v>138</v>
      </c>
      <c r="B81" s="16" t="s">
        <v>139</v>
      </c>
      <c r="C81" s="8">
        <v>1</v>
      </c>
      <c r="D81" s="8">
        <v>1</v>
      </c>
      <c r="E81" s="5">
        <f t="shared" si="6"/>
        <v>100</v>
      </c>
    </row>
    <row r="82" spans="1:5" ht="87.75" customHeight="1" x14ac:dyDescent="0.2">
      <c r="A82" s="13" t="s">
        <v>140</v>
      </c>
      <c r="B82" s="15" t="s">
        <v>141</v>
      </c>
      <c r="C82" s="8">
        <v>25.6</v>
      </c>
      <c r="D82" s="8">
        <v>25.6</v>
      </c>
      <c r="E82" s="5">
        <f t="shared" si="6"/>
        <v>100</v>
      </c>
    </row>
    <row r="83" spans="1:5" ht="78.75" customHeight="1" x14ac:dyDescent="0.2">
      <c r="A83" s="14" t="s">
        <v>142</v>
      </c>
      <c r="B83" s="9" t="s">
        <v>143</v>
      </c>
      <c r="C83" s="8">
        <v>20.7</v>
      </c>
      <c r="D83" s="8">
        <v>20.7</v>
      </c>
      <c r="E83" s="5">
        <f t="shared" si="6"/>
        <v>100</v>
      </c>
    </row>
    <row r="84" spans="1:5" ht="65.25" customHeight="1" x14ac:dyDescent="0.2">
      <c r="A84" s="17" t="s">
        <v>144</v>
      </c>
      <c r="B84" s="16" t="s">
        <v>145</v>
      </c>
      <c r="C84" s="8">
        <v>48.3</v>
      </c>
      <c r="D84" s="8">
        <v>48.3</v>
      </c>
      <c r="E84" s="5">
        <f t="shared" si="6"/>
        <v>100</v>
      </c>
    </row>
    <row r="85" spans="1:5" ht="72.75" customHeight="1" x14ac:dyDescent="0.2">
      <c r="A85" s="18" t="s">
        <v>146</v>
      </c>
      <c r="B85" s="19" t="s">
        <v>147</v>
      </c>
      <c r="C85" s="8">
        <v>0.6</v>
      </c>
      <c r="D85" s="8">
        <v>0.6</v>
      </c>
      <c r="E85" s="5">
        <f t="shared" si="6"/>
        <v>100</v>
      </c>
    </row>
    <row r="86" spans="1:5" ht="101.25" customHeight="1" x14ac:dyDescent="0.2">
      <c r="A86" s="18" t="s">
        <v>148</v>
      </c>
      <c r="B86" s="16" t="s">
        <v>149</v>
      </c>
      <c r="C86" s="8">
        <v>367.4</v>
      </c>
      <c r="D86" s="8">
        <v>368.5</v>
      </c>
      <c r="E86" s="5">
        <f t="shared" si="6"/>
        <v>100.29940119760479</v>
      </c>
    </row>
    <row r="87" spans="1:5" ht="12.75" customHeight="1" x14ac:dyDescent="0.2">
      <c r="A87" s="20" t="s">
        <v>150</v>
      </c>
      <c r="B87" s="21" t="s">
        <v>151</v>
      </c>
      <c r="C87" s="8">
        <f>C88+C89</f>
        <v>6.6</v>
      </c>
      <c r="D87" s="8">
        <v>7.1</v>
      </c>
      <c r="E87" s="5">
        <f t="shared" si="6"/>
        <v>107.57575757575756</v>
      </c>
    </row>
    <row r="88" spans="1:5" ht="24.75" customHeight="1" x14ac:dyDescent="0.2">
      <c r="A88" s="22" t="s">
        <v>152</v>
      </c>
      <c r="B88" s="23" t="s">
        <v>153</v>
      </c>
      <c r="C88" s="8">
        <v>-3</v>
      </c>
      <c r="D88" s="8">
        <v>-2.5</v>
      </c>
      <c r="E88" s="5">
        <f t="shared" si="6"/>
        <v>83.333333333333343</v>
      </c>
    </row>
    <row r="89" spans="1:5" ht="21.75" customHeight="1" x14ac:dyDescent="0.2">
      <c r="A89" s="22" t="s">
        <v>154</v>
      </c>
      <c r="B89" s="23" t="s">
        <v>155</v>
      </c>
      <c r="C89" s="8">
        <v>9.6</v>
      </c>
      <c r="D89" s="8">
        <v>9.6</v>
      </c>
      <c r="E89" s="5">
        <f t="shared" si="6"/>
        <v>100</v>
      </c>
    </row>
    <row r="90" spans="1:5" x14ac:dyDescent="0.2">
      <c r="A90" s="3" t="s">
        <v>156</v>
      </c>
      <c r="B90" s="4" t="s">
        <v>157</v>
      </c>
      <c r="C90" s="5">
        <f>C91+C128+C130</f>
        <v>116082.20000000001</v>
      </c>
      <c r="D90" s="5">
        <f>D91+D128+D130</f>
        <v>109915.49999999999</v>
      </c>
      <c r="E90" s="5">
        <f t="shared" si="6"/>
        <v>94.687643755890207</v>
      </c>
    </row>
    <row r="91" spans="1:5" ht="36" x14ac:dyDescent="0.2">
      <c r="A91" s="3" t="s">
        <v>158</v>
      </c>
      <c r="B91" s="4" t="s">
        <v>159</v>
      </c>
      <c r="C91" s="5">
        <f>C92+C99+C108+C123</f>
        <v>116047.50000000001</v>
      </c>
      <c r="D91" s="5">
        <f>D92+D99+D108+D123</f>
        <v>109880.79999999999</v>
      </c>
      <c r="E91" s="5">
        <f t="shared" si="6"/>
        <v>94.686055279088279</v>
      </c>
    </row>
    <row r="92" spans="1:5" ht="23.25" customHeight="1" x14ac:dyDescent="0.2">
      <c r="A92" s="6" t="s">
        <v>160</v>
      </c>
      <c r="B92" s="7" t="s">
        <v>161</v>
      </c>
      <c r="C92" s="8">
        <f>C93+C95+C97</f>
        <v>28165.899999999998</v>
      </c>
      <c r="D92" s="8">
        <f>D93+D95+D97</f>
        <v>28150.3</v>
      </c>
      <c r="E92" s="5">
        <f t="shared" si="6"/>
        <v>99.944613877064114</v>
      </c>
    </row>
    <row r="93" spans="1:5" ht="15" customHeight="1" x14ac:dyDescent="0.2">
      <c r="A93" s="6" t="s">
        <v>162</v>
      </c>
      <c r="B93" s="7" t="s">
        <v>163</v>
      </c>
      <c r="C93" s="8">
        <f t="shared" ref="C93:D93" si="7">C94</f>
        <v>24652</v>
      </c>
      <c r="D93" s="8">
        <f t="shared" si="7"/>
        <v>24652</v>
      </c>
      <c r="E93" s="5">
        <f t="shared" si="6"/>
        <v>100</v>
      </c>
    </row>
    <row r="94" spans="1:5" ht="23.25" customHeight="1" x14ac:dyDescent="0.2">
      <c r="A94" s="6" t="s">
        <v>164</v>
      </c>
      <c r="B94" s="7" t="s">
        <v>165</v>
      </c>
      <c r="C94" s="8">
        <v>24652</v>
      </c>
      <c r="D94" s="8">
        <v>24652</v>
      </c>
      <c r="E94" s="5">
        <f t="shared" si="6"/>
        <v>100</v>
      </c>
    </row>
    <row r="95" spans="1:5" ht="23.25" customHeight="1" x14ac:dyDescent="0.2">
      <c r="A95" s="18" t="s">
        <v>166</v>
      </c>
      <c r="B95" s="19" t="s">
        <v>167</v>
      </c>
      <c r="C95" s="8">
        <v>3296.6</v>
      </c>
      <c r="D95" s="8">
        <v>3296.6</v>
      </c>
      <c r="E95" s="5">
        <f t="shared" si="6"/>
        <v>100</v>
      </c>
    </row>
    <row r="96" spans="1:5" ht="23.25" customHeight="1" x14ac:dyDescent="0.2">
      <c r="A96" s="18" t="s">
        <v>168</v>
      </c>
      <c r="B96" s="19" t="s">
        <v>169</v>
      </c>
      <c r="C96" s="8">
        <v>3296.6</v>
      </c>
      <c r="D96" s="8">
        <v>3296.6</v>
      </c>
      <c r="E96" s="5">
        <f t="shared" si="6"/>
        <v>100</v>
      </c>
    </row>
    <row r="97" spans="1:5" ht="81.75" customHeight="1" x14ac:dyDescent="0.2">
      <c r="A97" s="18" t="s">
        <v>170</v>
      </c>
      <c r="B97" s="19" t="s">
        <v>171</v>
      </c>
      <c r="C97" s="8">
        <v>217.3</v>
      </c>
      <c r="D97" s="8">
        <v>201.7</v>
      </c>
      <c r="E97" s="5">
        <f t="shared" si="6"/>
        <v>92.820984813621706</v>
      </c>
    </row>
    <row r="98" spans="1:5" ht="72" customHeight="1" x14ac:dyDescent="0.2">
      <c r="A98" s="18" t="s">
        <v>172</v>
      </c>
      <c r="B98" s="19" t="s">
        <v>173</v>
      </c>
      <c r="C98" s="8">
        <v>217.3</v>
      </c>
      <c r="D98" s="8">
        <v>201.7</v>
      </c>
      <c r="E98" s="5">
        <f t="shared" si="6"/>
        <v>92.820984813621706</v>
      </c>
    </row>
    <row r="99" spans="1:5" ht="21.75" customHeight="1" x14ac:dyDescent="0.2">
      <c r="A99" s="6" t="s">
        <v>174</v>
      </c>
      <c r="B99" s="7" t="s">
        <v>175</v>
      </c>
      <c r="C99" s="8">
        <f>C100+C106+C102+C104</f>
        <v>65625.900000000009</v>
      </c>
      <c r="D99" s="8">
        <f>D100+D106+D102+D104</f>
        <v>59665.599999999999</v>
      </c>
      <c r="E99" s="5">
        <f t="shared" si="6"/>
        <v>90.917762651635996</v>
      </c>
    </row>
    <row r="100" spans="1:5" ht="70.5" customHeight="1" x14ac:dyDescent="0.2">
      <c r="A100" s="6" t="s">
        <v>176</v>
      </c>
      <c r="B100" s="7" t="s">
        <v>177</v>
      </c>
      <c r="C100" s="8">
        <f>C101</f>
        <v>31660.9</v>
      </c>
      <c r="D100" s="8">
        <f>D101</f>
        <v>29281.3</v>
      </c>
      <c r="E100" s="5">
        <f t="shared" si="6"/>
        <v>92.484105000173713</v>
      </c>
    </row>
    <row r="101" spans="1:5" ht="81.75" customHeight="1" x14ac:dyDescent="0.2">
      <c r="A101" s="6" t="s">
        <v>178</v>
      </c>
      <c r="B101" s="7" t="s">
        <v>179</v>
      </c>
      <c r="C101" s="8">
        <v>31660.9</v>
      </c>
      <c r="D101" s="8">
        <v>29281.3</v>
      </c>
      <c r="E101" s="5">
        <f t="shared" si="6"/>
        <v>92.484105000173713</v>
      </c>
    </row>
    <row r="102" spans="1:5" ht="12.75" customHeight="1" x14ac:dyDescent="0.2">
      <c r="A102" s="6" t="s">
        <v>180</v>
      </c>
      <c r="B102" s="7" t="s">
        <v>181</v>
      </c>
      <c r="C102" s="8">
        <v>16.3</v>
      </c>
      <c r="D102" s="8">
        <v>16.3</v>
      </c>
      <c r="E102" s="5">
        <f t="shared" si="6"/>
        <v>100</v>
      </c>
    </row>
    <row r="103" spans="1:5" ht="24" customHeight="1" x14ac:dyDescent="0.2">
      <c r="A103" s="6" t="s">
        <v>182</v>
      </c>
      <c r="B103" s="7" t="s">
        <v>183</v>
      </c>
      <c r="C103" s="8">
        <v>16.3</v>
      </c>
      <c r="D103" s="8">
        <v>16.3</v>
      </c>
      <c r="E103" s="5">
        <f t="shared" si="6"/>
        <v>100</v>
      </c>
    </row>
    <row r="104" spans="1:5" ht="26.25" customHeight="1" x14ac:dyDescent="0.2">
      <c r="A104" s="24" t="s">
        <v>184</v>
      </c>
      <c r="B104" s="7" t="s">
        <v>185</v>
      </c>
      <c r="C104" s="8">
        <f>C105</f>
        <v>397.4</v>
      </c>
      <c r="D104" s="8">
        <v>397.4</v>
      </c>
      <c r="E104" s="5">
        <f t="shared" si="6"/>
        <v>100</v>
      </c>
    </row>
    <row r="105" spans="1:5" ht="33" customHeight="1" x14ac:dyDescent="0.2">
      <c r="A105" s="6" t="s">
        <v>186</v>
      </c>
      <c r="B105" s="7" t="s">
        <v>187</v>
      </c>
      <c r="C105" s="8">
        <v>397.4</v>
      </c>
      <c r="D105" s="8">
        <v>397.4</v>
      </c>
      <c r="E105" s="5">
        <f t="shared" si="6"/>
        <v>100</v>
      </c>
    </row>
    <row r="106" spans="1:5" ht="12" customHeight="1" x14ac:dyDescent="0.2">
      <c r="A106" s="6" t="s">
        <v>188</v>
      </c>
      <c r="B106" s="7" t="s">
        <v>189</v>
      </c>
      <c r="C106" s="8">
        <v>33551.300000000003</v>
      </c>
      <c r="D106" s="8">
        <f>D107</f>
        <v>29970.6</v>
      </c>
      <c r="E106" s="5">
        <f t="shared" si="6"/>
        <v>89.327686259548798</v>
      </c>
    </row>
    <row r="107" spans="1:5" ht="13.5" customHeight="1" x14ac:dyDescent="0.2">
      <c r="A107" s="6" t="s">
        <v>190</v>
      </c>
      <c r="B107" s="7" t="s">
        <v>191</v>
      </c>
      <c r="C107" s="8">
        <v>33551.300000000003</v>
      </c>
      <c r="D107" s="8">
        <v>29970.6</v>
      </c>
      <c r="E107" s="5">
        <f t="shared" si="6"/>
        <v>89.327686259548798</v>
      </c>
    </row>
    <row r="108" spans="1:5" ht="21.75" customHeight="1" x14ac:dyDescent="0.2">
      <c r="A108" s="6" t="s">
        <v>192</v>
      </c>
      <c r="B108" s="7" t="s">
        <v>193</v>
      </c>
      <c r="C108" s="8">
        <f>C109+C111+C113+C121+C115+C118+C119</f>
        <v>18107.400000000001</v>
      </c>
      <c r="D108" s="8">
        <f>D109+D111+D113+D121+D115+D118</f>
        <v>17917</v>
      </c>
      <c r="E108" s="5">
        <f t="shared" si="6"/>
        <v>98.948496194925823</v>
      </c>
    </row>
    <row r="109" spans="1:5" ht="33.75" customHeight="1" x14ac:dyDescent="0.2">
      <c r="A109" s="6" t="s">
        <v>194</v>
      </c>
      <c r="B109" s="7" t="s">
        <v>195</v>
      </c>
      <c r="C109" s="8">
        <f>C110</f>
        <v>4675.6000000000004</v>
      </c>
      <c r="D109" s="8">
        <f>D110</f>
        <v>4663.8999999999996</v>
      </c>
      <c r="E109" s="5">
        <f t="shared" si="6"/>
        <v>99.749764736076642</v>
      </c>
    </row>
    <row r="110" spans="1:5" ht="31.5" customHeight="1" x14ac:dyDescent="0.2">
      <c r="A110" s="6" t="s">
        <v>196</v>
      </c>
      <c r="B110" s="7" t="s">
        <v>197</v>
      </c>
      <c r="C110" s="8">
        <v>4675.6000000000004</v>
      </c>
      <c r="D110" s="8">
        <v>4663.8999999999996</v>
      </c>
      <c r="E110" s="5">
        <f t="shared" si="6"/>
        <v>99.749764736076642</v>
      </c>
    </row>
    <row r="111" spans="1:5" ht="43.5" customHeight="1" x14ac:dyDescent="0.2">
      <c r="A111" s="24" t="s">
        <v>198</v>
      </c>
      <c r="B111" s="7" t="s">
        <v>199</v>
      </c>
      <c r="C111" s="8">
        <v>2920.7</v>
      </c>
      <c r="D111" s="8">
        <f>D112</f>
        <v>2912.6</v>
      </c>
      <c r="E111" s="5">
        <f t="shared" si="6"/>
        <v>99.722669223131447</v>
      </c>
    </row>
    <row r="112" spans="1:5" ht="43.5" customHeight="1" x14ac:dyDescent="0.2">
      <c r="A112" s="24" t="s">
        <v>200</v>
      </c>
      <c r="B112" s="7" t="s">
        <v>201</v>
      </c>
      <c r="C112" s="8">
        <v>2920.7</v>
      </c>
      <c r="D112" s="8">
        <v>2912.6</v>
      </c>
      <c r="E112" s="5">
        <f t="shared" si="6"/>
        <v>99.722669223131447</v>
      </c>
    </row>
    <row r="113" spans="1:5" ht="69" customHeight="1" x14ac:dyDescent="0.2">
      <c r="A113" s="6" t="s">
        <v>202</v>
      </c>
      <c r="B113" s="7" t="s">
        <v>203</v>
      </c>
      <c r="C113" s="8">
        <f>C114</f>
        <v>475.6</v>
      </c>
      <c r="D113" s="8">
        <f>D114</f>
        <v>437.2</v>
      </c>
      <c r="E113" s="5">
        <f t="shared" si="6"/>
        <v>91.925988225399493</v>
      </c>
    </row>
    <row r="114" spans="1:5" ht="69" customHeight="1" x14ac:dyDescent="0.2">
      <c r="A114" s="6" t="s">
        <v>204</v>
      </c>
      <c r="B114" s="7" t="s">
        <v>205</v>
      </c>
      <c r="C114" s="8">
        <v>475.6</v>
      </c>
      <c r="D114" s="8">
        <v>437.2</v>
      </c>
      <c r="E114" s="5">
        <f t="shared" si="6"/>
        <v>91.925988225399493</v>
      </c>
    </row>
    <row r="115" spans="1:5" ht="58.5" customHeight="1" x14ac:dyDescent="0.2">
      <c r="A115" s="6" t="s">
        <v>206</v>
      </c>
      <c r="B115" s="7" t="s">
        <v>207</v>
      </c>
      <c r="C115" s="8">
        <f>C116</f>
        <v>421.8</v>
      </c>
      <c r="D115" s="8">
        <f>D116</f>
        <v>421.8</v>
      </c>
      <c r="E115" s="5">
        <f t="shared" si="6"/>
        <v>100</v>
      </c>
    </row>
    <row r="116" spans="1:5" ht="56.25" customHeight="1" x14ac:dyDescent="0.2">
      <c r="A116" s="6" t="s">
        <v>208</v>
      </c>
      <c r="B116" s="7" t="s">
        <v>209</v>
      </c>
      <c r="C116" s="8">
        <v>421.8</v>
      </c>
      <c r="D116" s="8">
        <v>421.8</v>
      </c>
      <c r="E116" s="5">
        <f t="shared" si="6"/>
        <v>100</v>
      </c>
    </row>
    <row r="117" spans="1:5" ht="45.75" customHeight="1" x14ac:dyDescent="0.2">
      <c r="A117" s="6" t="s">
        <v>210</v>
      </c>
      <c r="B117" s="25" t="s">
        <v>211</v>
      </c>
      <c r="C117" s="8">
        <v>5.8</v>
      </c>
      <c r="D117" s="8">
        <v>5.8</v>
      </c>
      <c r="E117" s="5">
        <f t="shared" si="6"/>
        <v>100</v>
      </c>
    </row>
    <row r="118" spans="1:5" ht="45" customHeight="1" x14ac:dyDescent="0.2">
      <c r="A118" s="6" t="s">
        <v>212</v>
      </c>
      <c r="B118" s="25" t="s">
        <v>213</v>
      </c>
      <c r="C118" s="8">
        <v>5.8</v>
      </c>
      <c r="D118" s="8">
        <v>5.8</v>
      </c>
      <c r="E118" s="5">
        <f t="shared" si="6"/>
        <v>100</v>
      </c>
    </row>
    <row r="119" spans="1:5" ht="22.5" customHeight="1" x14ac:dyDescent="0.2">
      <c r="A119" s="6" t="s">
        <v>214</v>
      </c>
      <c r="B119" s="25" t="s">
        <v>215</v>
      </c>
      <c r="C119" s="8">
        <f>C120</f>
        <v>132.19999999999999</v>
      </c>
      <c r="D119" s="8"/>
      <c r="E119" s="5">
        <f t="shared" si="6"/>
        <v>0</v>
      </c>
    </row>
    <row r="120" spans="1:5" ht="20.25" customHeight="1" x14ac:dyDescent="0.2">
      <c r="A120" s="6" t="s">
        <v>216</v>
      </c>
      <c r="B120" s="25" t="s">
        <v>217</v>
      </c>
      <c r="C120" s="8">
        <v>132.19999999999999</v>
      </c>
      <c r="D120" s="8"/>
      <c r="E120" s="5">
        <f t="shared" si="6"/>
        <v>0</v>
      </c>
    </row>
    <row r="121" spans="1:5" ht="21.75" customHeight="1" x14ac:dyDescent="0.2">
      <c r="A121" s="6" t="s">
        <v>218</v>
      </c>
      <c r="B121" s="7" t="s">
        <v>219</v>
      </c>
      <c r="C121" s="8">
        <f>C122</f>
        <v>9475.7000000000007</v>
      </c>
      <c r="D121" s="8">
        <f>D122</f>
        <v>9475.7000000000007</v>
      </c>
      <c r="E121" s="5">
        <f t="shared" si="6"/>
        <v>100</v>
      </c>
    </row>
    <row r="122" spans="1:5" ht="11.25" customHeight="1" x14ac:dyDescent="0.2">
      <c r="A122" s="6" t="s">
        <v>220</v>
      </c>
      <c r="B122" s="7" t="s">
        <v>221</v>
      </c>
      <c r="C122" s="8">
        <v>9475.7000000000007</v>
      </c>
      <c r="D122" s="8">
        <v>9475.7000000000007</v>
      </c>
      <c r="E122" s="5">
        <f t="shared" si="6"/>
        <v>100</v>
      </c>
    </row>
    <row r="123" spans="1:5" x14ac:dyDescent="0.2">
      <c r="A123" s="6" t="s">
        <v>222</v>
      </c>
      <c r="B123" s="7" t="s">
        <v>223</v>
      </c>
      <c r="C123" s="8">
        <f>C124+C126</f>
        <v>4148.3</v>
      </c>
      <c r="D123" s="8">
        <f>D124+D126</f>
        <v>4147.9000000000005</v>
      </c>
      <c r="E123" s="5">
        <f t="shared" si="6"/>
        <v>99.990357495841678</v>
      </c>
    </row>
    <row r="124" spans="1:5" ht="46.5" customHeight="1" x14ac:dyDescent="0.2">
      <c r="A124" s="6" t="s">
        <v>224</v>
      </c>
      <c r="B124" s="7" t="s">
        <v>225</v>
      </c>
      <c r="C124" s="8">
        <f t="shared" ref="C124:D124" si="8">C125</f>
        <v>12.1</v>
      </c>
      <c r="D124" s="8">
        <f t="shared" si="8"/>
        <v>12.1</v>
      </c>
      <c r="E124" s="5">
        <f t="shared" si="6"/>
        <v>100</v>
      </c>
    </row>
    <row r="125" spans="1:5" ht="47.25" customHeight="1" x14ac:dyDescent="0.2">
      <c r="A125" s="6" t="s">
        <v>226</v>
      </c>
      <c r="B125" s="7" t="s">
        <v>227</v>
      </c>
      <c r="C125" s="8">
        <v>12.1</v>
      </c>
      <c r="D125" s="8">
        <v>12.1</v>
      </c>
      <c r="E125" s="5">
        <f t="shared" si="6"/>
        <v>100</v>
      </c>
    </row>
    <row r="126" spans="1:5" ht="21" customHeight="1" x14ac:dyDescent="0.2">
      <c r="A126" s="6" t="s">
        <v>228</v>
      </c>
      <c r="B126" s="7" t="s">
        <v>229</v>
      </c>
      <c r="C126" s="8">
        <f>C127</f>
        <v>4136.2</v>
      </c>
      <c r="D126" s="8">
        <v>4135.8</v>
      </c>
      <c r="E126" s="5">
        <f t="shared" si="6"/>
        <v>99.990329287752061</v>
      </c>
    </row>
    <row r="127" spans="1:5" ht="19.5" customHeight="1" x14ac:dyDescent="0.2">
      <c r="A127" s="6" t="s">
        <v>230</v>
      </c>
      <c r="B127" s="7" t="s">
        <v>231</v>
      </c>
      <c r="C127" s="8">
        <v>4136.2</v>
      </c>
      <c r="D127" s="8">
        <v>4135.8</v>
      </c>
      <c r="E127" s="5">
        <f t="shared" si="6"/>
        <v>99.990329287752061</v>
      </c>
    </row>
    <row r="128" spans="1:5" ht="13.5" customHeight="1" x14ac:dyDescent="0.2">
      <c r="A128" s="26" t="s">
        <v>232</v>
      </c>
      <c r="B128" s="23" t="s">
        <v>233</v>
      </c>
      <c r="C128" s="8">
        <f>C129</f>
        <v>46</v>
      </c>
      <c r="D128" s="8">
        <v>46</v>
      </c>
      <c r="E128" s="5">
        <f t="shared" si="6"/>
        <v>100</v>
      </c>
    </row>
    <row r="129" spans="1:5" ht="20.25" customHeight="1" x14ac:dyDescent="0.2">
      <c r="A129" s="26" t="s">
        <v>234</v>
      </c>
      <c r="B129" s="23" t="s">
        <v>235</v>
      </c>
      <c r="C129" s="8">
        <v>46</v>
      </c>
      <c r="D129" s="8">
        <v>46</v>
      </c>
      <c r="E129" s="5">
        <f t="shared" si="6"/>
        <v>100</v>
      </c>
    </row>
    <row r="130" spans="1:5" ht="45.75" customHeight="1" x14ac:dyDescent="0.2">
      <c r="A130" s="22" t="s">
        <v>236</v>
      </c>
      <c r="B130" s="23" t="s">
        <v>237</v>
      </c>
      <c r="C130" s="8">
        <f>C131</f>
        <v>-11.3</v>
      </c>
      <c r="D130" s="8">
        <v>-11.3</v>
      </c>
      <c r="E130" s="5">
        <f t="shared" si="6"/>
        <v>100</v>
      </c>
    </row>
    <row r="131" spans="1:5" ht="47.25" customHeight="1" x14ac:dyDescent="0.2">
      <c r="A131" s="22" t="s">
        <v>238</v>
      </c>
      <c r="B131" s="23" t="s">
        <v>239</v>
      </c>
      <c r="C131" s="8">
        <v>-11.3</v>
      </c>
      <c r="D131" s="8">
        <v>-11.3</v>
      </c>
      <c r="E131" s="5">
        <f t="shared" si="6"/>
        <v>100</v>
      </c>
    </row>
    <row r="132" spans="1:5" x14ac:dyDescent="0.2">
      <c r="A132" s="27"/>
      <c r="B132" s="3" t="s">
        <v>240</v>
      </c>
      <c r="C132" s="5">
        <f>C11+C90</f>
        <v>153166.50000000003</v>
      </c>
      <c r="D132" s="5">
        <f>D11+D90</f>
        <v>147756.5</v>
      </c>
      <c r="E132" s="5">
        <f t="shared" si="6"/>
        <v>96.467896047764995</v>
      </c>
    </row>
  </sheetData>
  <mergeCells count="6">
    <mergeCell ref="A6:E6"/>
    <mergeCell ref="A7:E7"/>
    <mergeCell ref="A8:E8"/>
    <mergeCell ref="C2:P2"/>
    <mergeCell ref="C3:P3"/>
    <mergeCell ref="C4:P4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2021-03-19T10:10:15Z</cp:lastPrinted>
  <dcterms:created xsi:type="dcterms:W3CDTF">2021-02-05T11:05:15Z</dcterms:created>
  <dcterms:modified xsi:type="dcterms:W3CDTF">2021-03-19T10:11:29Z</dcterms:modified>
</cp:coreProperties>
</file>