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Мои документы\бюджет 2025-2027\БЮДЖЕТ\октябрь\"/>
    </mc:Choice>
  </mc:AlternateContent>
  <bookViews>
    <workbookView xWindow="0" yWindow="0" windowWidth="24000" windowHeight="9210"/>
  </bookViews>
  <sheets>
    <sheet name="Лист1" sheetId="1" r:id="rId1"/>
  </sheets>
  <definedNames>
    <definedName name="_xlnm.Print_Area" localSheetId="0">Лист1!$A$1:$E$173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4" i="1" l="1"/>
  <c r="E85" i="1"/>
  <c r="E89" i="1"/>
  <c r="E90" i="1"/>
  <c r="E119" i="1"/>
  <c r="E120" i="1"/>
  <c r="D135" i="1" l="1"/>
  <c r="D148" i="1"/>
  <c r="E155" i="1"/>
  <c r="E156" i="1"/>
  <c r="E142" i="1"/>
  <c r="E143" i="1"/>
  <c r="D142" i="1"/>
  <c r="D130" i="1"/>
  <c r="D133" i="1"/>
  <c r="D91" i="1"/>
  <c r="C91" i="1"/>
  <c r="D116" i="1"/>
  <c r="D117" i="1"/>
  <c r="C119" i="1"/>
  <c r="C81" i="1"/>
  <c r="D81" i="1"/>
  <c r="D89" i="1"/>
  <c r="C84" i="1"/>
  <c r="D53" i="1"/>
  <c r="C53" i="1"/>
  <c r="D155" i="1" l="1"/>
  <c r="D149" i="1"/>
  <c r="E139" i="1"/>
  <c r="D119" i="1"/>
  <c r="D84" i="1"/>
  <c r="D11" i="1" l="1"/>
  <c r="E171" i="1" l="1"/>
  <c r="E79" i="1"/>
  <c r="E112" i="1" l="1"/>
  <c r="E115" i="1"/>
  <c r="D114" i="1"/>
  <c r="D113" i="1" s="1"/>
  <c r="C114" i="1"/>
  <c r="C113" i="1" s="1"/>
  <c r="E113" i="1" l="1"/>
  <c r="E114" i="1"/>
  <c r="E83" i="1"/>
  <c r="E52" i="1"/>
  <c r="C155" i="1" l="1"/>
  <c r="C142" i="1"/>
  <c r="D138" i="1"/>
  <c r="C138" i="1"/>
  <c r="C99" i="1"/>
  <c r="C89" i="1"/>
  <c r="C11" i="1"/>
  <c r="E138" i="1" l="1"/>
  <c r="C170" i="1"/>
  <c r="C76" i="1"/>
  <c r="D131" i="1" l="1"/>
  <c r="C164" i="1" l="1"/>
  <c r="D164" i="1"/>
  <c r="C111" i="1"/>
  <c r="E15" i="1"/>
  <c r="D170" i="1" l="1"/>
  <c r="D111" i="1"/>
  <c r="E111" i="1" s="1"/>
  <c r="D169" i="1" l="1"/>
  <c r="E170" i="1"/>
  <c r="C169" i="1"/>
  <c r="E169" i="1" s="1"/>
  <c r="D10" i="1" l="1"/>
  <c r="C10" i="1"/>
  <c r="C82" i="1"/>
  <c r="D82" i="1"/>
  <c r="E82" i="1" l="1"/>
  <c r="E145" i="1"/>
  <c r="D144" i="1"/>
  <c r="C144" i="1"/>
  <c r="E144" i="1" l="1"/>
  <c r="D59" i="1"/>
  <c r="D73" i="1" l="1"/>
  <c r="C151" i="1"/>
  <c r="D26" i="1" l="1"/>
  <c r="D20" i="1" l="1"/>
  <c r="C105" i="1" l="1"/>
  <c r="D105" i="1"/>
  <c r="D93" i="1" l="1"/>
  <c r="D103" i="1" l="1"/>
  <c r="D159" i="1" l="1"/>
  <c r="E141" i="1"/>
  <c r="D140" i="1"/>
  <c r="D95" i="1"/>
  <c r="D51" i="1" l="1"/>
  <c r="E123" i="1" l="1"/>
  <c r="E125" i="1"/>
  <c r="E127" i="1"/>
  <c r="D124" i="1"/>
  <c r="C124" i="1"/>
  <c r="D126" i="1"/>
  <c r="C126" i="1"/>
  <c r="D68" i="1"/>
  <c r="D57" i="1"/>
  <c r="E126" i="1" l="1"/>
  <c r="E124" i="1"/>
  <c r="C22" i="1"/>
  <c r="C167" i="1"/>
  <c r="C166" i="1" s="1"/>
  <c r="C159" i="1"/>
  <c r="C157" i="1"/>
  <c r="C153" i="1"/>
  <c r="C140" i="1"/>
  <c r="E140" i="1" s="1"/>
  <c r="C131" i="1" l="1"/>
  <c r="C130" i="1" s="1"/>
  <c r="D107" i="1"/>
  <c r="D97" i="1"/>
  <c r="C97" i="1"/>
  <c r="C93" i="1"/>
  <c r="D78" i="1"/>
  <c r="C62" i="1"/>
  <c r="C61" i="1" s="1"/>
  <c r="C59" i="1"/>
  <c r="C57" i="1"/>
  <c r="C55" i="1"/>
  <c r="C49" i="1"/>
  <c r="C46" i="1"/>
  <c r="C41" i="1"/>
  <c r="C39" i="1"/>
  <c r="C36" i="1"/>
  <c r="C26" i="1"/>
  <c r="D24" i="1"/>
  <c r="C24" i="1"/>
  <c r="C20" i="1"/>
  <c r="C54" i="1" l="1"/>
  <c r="C19" i="1"/>
  <c r="C18" i="1" s="1"/>
  <c r="E108" i="1"/>
  <c r="E104" i="1"/>
  <c r="E102" i="1"/>
  <c r="E94" i="1"/>
  <c r="E96" i="1"/>
  <c r="E97" i="1"/>
  <c r="E98" i="1"/>
  <c r="E88" i="1"/>
  <c r="D167" i="1"/>
  <c r="D166" i="1" s="1"/>
  <c r="D163" i="1"/>
  <c r="C163" i="1"/>
  <c r="C161" i="1"/>
  <c r="C149" i="1"/>
  <c r="C148" i="1" s="1"/>
  <c r="C146" i="1"/>
  <c r="C136" i="1"/>
  <c r="C122" i="1"/>
  <c r="C121" i="1" s="1"/>
  <c r="E93" i="1"/>
  <c r="D109" i="1"/>
  <c r="D101" i="1"/>
  <c r="C103" i="1"/>
  <c r="C109" i="1"/>
  <c r="C107" i="1"/>
  <c r="E107" i="1" s="1"/>
  <c r="C101" i="1"/>
  <c r="C95" i="1"/>
  <c r="E95" i="1" s="1"/>
  <c r="C87" i="1"/>
  <c r="C86" i="1" s="1"/>
  <c r="C78" i="1"/>
  <c r="C73" i="1"/>
  <c r="C72" i="1" s="1"/>
  <c r="C68" i="1"/>
  <c r="C65" i="1" s="1"/>
  <c r="C51" i="1"/>
  <c r="C44" i="1"/>
  <c r="C43" i="1" s="1"/>
  <c r="C38" i="1" s="1"/>
  <c r="D36" i="1"/>
  <c r="C34" i="1"/>
  <c r="C32" i="1"/>
  <c r="C30" i="1"/>
  <c r="C75" i="1" l="1"/>
  <c r="C71" i="1" s="1"/>
  <c r="E78" i="1"/>
  <c r="C48" i="1"/>
  <c r="E51" i="1"/>
  <c r="C135" i="1"/>
  <c r="D92" i="1"/>
  <c r="C92" i="1"/>
  <c r="C28" i="1"/>
  <c r="C80" i="1"/>
  <c r="C29" i="1"/>
  <c r="E101" i="1"/>
  <c r="E103" i="1"/>
  <c r="D161" i="1"/>
  <c r="D157" i="1"/>
  <c r="D153" i="1"/>
  <c r="D151" i="1"/>
  <c r="D146" i="1"/>
  <c r="D136" i="1"/>
  <c r="D122" i="1"/>
  <c r="D121" i="1" s="1"/>
  <c r="D87" i="1"/>
  <c r="D86" i="1" s="1"/>
  <c r="E87" i="1" l="1"/>
  <c r="E86" i="1"/>
  <c r="C129" i="1"/>
  <c r="C128" i="1" s="1"/>
  <c r="E121" i="1"/>
  <c r="E122" i="1"/>
  <c r="D80" i="1" l="1"/>
  <c r="E80" i="1" s="1"/>
  <c r="E81" i="1"/>
  <c r="D129" i="1"/>
  <c r="D128" i="1" s="1"/>
  <c r="D76" i="1"/>
  <c r="D75" i="1" s="1"/>
  <c r="D72" i="1"/>
  <c r="D65" i="1"/>
  <c r="D64" i="1" s="1"/>
  <c r="C64" i="1"/>
  <c r="D62" i="1"/>
  <c r="D61" i="1" s="1"/>
  <c r="D55" i="1"/>
  <c r="D54" i="1" s="1"/>
  <c r="D49" i="1"/>
  <c r="D48" i="1" s="1"/>
  <c r="D46" i="1"/>
  <c r="D44" i="1"/>
  <c r="D41" i="1"/>
  <c r="D39" i="1"/>
  <c r="D34" i="1"/>
  <c r="E34" i="1" s="1"/>
  <c r="D32" i="1"/>
  <c r="D30" i="1"/>
  <c r="D22" i="1"/>
  <c r="E163" i="1"/>
  <c r="E164" i="1"/>
  <c r="E165" i="1"/>
  <c r="E166" i="1"/>
  <c r="E167" i="1"/>
  <c r="E168" i="1"/>
  <c r="E159" i="1"/>
  <c r="E160" i="1"/>
  <c r="E105" i="1"/>
  <c r="E106" i="1"/>
  <c r="E109" i="1"/>
  <c r="E110" i="1"/>
  <c r="E35" i="1"/>
  <c r="D28" i="1" l="1"/>
  <c r="D71" i="1"/>
  <c r="D29" i="1"/>
  <c r="D43" i="1"/>
  <c r="D38" i="1" s="1"/>
  <c r="D19" i="1"/>
  <c r="D18" i="1" s="1"/>
  <c r="D9" i="1" l="1"/>
  <c r="D172" i="1" s="1"/>
  <c r="E92" i="1"/>
  <c r="E67" i="1"/>
  <c r="E68" i="1"/>
  <c r="E69" i="1"/>
  <c r="E70" i="1"/>
  <c r="E61" i="1"/>
  <c r="E62" i="1"/>
  <c r="E63" i="1"/>
  <c r="E46" i="1"/>
  <c r="E47" i="1"/>
  <c r="E13" i="1"/>
  <c r="E14" i="1"/>
  <c r="E136" i="1"/>
  <c r="E137" i="1"/>
  <c r="E57" i="1" l="1"/>
  <c r="E58" i="1"/>
  <c r="E43" i="1"/>
  <c r="E44" i="1"/>
  <c r="E45" i="1"/>
  <c r="E36" i="1"/>
  <c r="E37" i="1"/>
  <c r="E32" i="1"/>
  <c r="E33" i="1"/>
  <c r="C9" i="1" l="1"/>
  <c r="C172" i="1" s="1"/>
  <c r="E172" i="1" s="1"/>
  <c r="E10" i="1"/>
  <c r="E11" i="1"/>
  <c r="E12" i="1"/>
  <c r="E18" i="1"/>
  <c r="E19" i="1"/>
  <c r="E20" i="1"/>
  <c r="E21" i="1"/>
  <c r="E22" i="1"/>
  <c r="E23" i="1"/>
  <c r="E24" i="1"/>
  <c r="E25" i="1"/>
  <c r="E26" i="1"/>
  <c r="E27" i="1"/>
  <c r="E28" i="1"/>
  <c r="E29" i="1"/>
  <c r="E30" i="1"/>
  <c r="E31" i="1"/>
  <c r="E38" i="1"/>
  <c r="E39" i="1"/>
  <c r="E40" i="1"/>
  <c r="E41" i="1"/>
  <c r="E42" i="1"/>
  <c r="E48" i="1"/>
  <c r="E49" i="1"/>
  <c r="E50" i="1"/>
  <c r="E53" i="1"/>
  <c r="E54" i="1"/>
  <c r="E55" i="1"/>
  <c r="E56" i="1"/>
  <c r="E59" i="1"/>
  <c r="E60" i="1"/>
  <c r="E64" i="1"/>
  <c r="E65" i="1"/>
  <c r="E66" i="1"/>
  <c r="E71" i="1"/>
  <c r="E72" i="1"/>
  <c r="E73" i="1"/>
  <c r="E74" i="1"/>
  <c r="E75" i="1"/>
  <c r="E76" i="1"/>
  <c r="E77" i="1"/>
  <c r="E91" i="1"/>
  <c r="E128" i="1"/>
  <c r="E129" i="1"/>
  <c r="E130" i="1"/>
  <c r="E131" i="1"/>
  <c r="E132" i="1"/>
  <c r="E135" i="1"/>
  <c r="E146" i="1"/>
  <c r="E147" i="1"/>
  <c r="E148" i="1"/>
  <c r="E149" i="1"/>
  <c r="E150" i="1"/>
  <c r="E151" i="1"/>
  <c r="E152" i="1"/>
  <c r="E153" i="1"/>
  <c r="E154" i="1"/>
  <c r="E157" i="1"/>
  <c r="E158" i="1"/>
  <c r="E161" i="1"/>
  <c r="E162" i="1"/>
  <c r="E9" i="1" l="1"/>
</calcChain>
</file>

<file path=xl/sharedStrings.xml><?xml version="1.0" encoding="utf-8"?>
<sst xmlns="http://schemas.openxmlformats.org/spreadsheetml/2006/main" count="334" uniqueCount="331">
  <si>
    <t>Код дохода по бюджетной классификации</t>
  </si>
  <si>
    <t>Наименование показателя</t>
  </si>
  <si>
    <t xml:space="preserve">  
НАЛОГОВЫЕ И НЕНАЛОГОВЫЕ ДОХОДЫ
</t>
  </si>
  <si>
    <t xml:space="preserve"> 000 1000000000 0000 000</t>
  </si>
  <si>
    <t xml:space="preserve">  
НАЛОГИ НА ПРИБЫЛЬ, ДОХОДЫ
</t>
  </si>
  <si>
    <t xml:space="preserve"> 000 1010000000 0000 000</t>
  </si>
  <si>
    <t xml:space="preserve">  
Налог на доходы физических лиц
</t>
  </si>
  <si>
    <t xml:space="preserve"> 000 1010200001 0000 110</t>
  </si>
  <si>
    <t xml:space="preserve"> 000 1010201001 0000 110</t>
  </si>
  <si>
    <t xml:space="preserve">  
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
</t>
  </si>
  <si>
    <t xml:space="preserve"> 000 1010202001 0000 110</t>
  </si>
  <si>
    <t xml:space="preserve"> 000 1010203001 0000 110</t>
  </si>
  <si>
    <t xml:space="preserve">  
НАЛОГИ НА ТОВАРЫ (РАБОТЫ, УСЛУГИ), РЕАЛИЗУЕМЫЕ НА ТЕРРИТОРИИ РОССИЙСКОЙ ФЕДЕРАЦИИ
</t>
  </si>
  <si>
    <t xml:space="preserve"> 000 1030000000 0000 000</t>
  </si>
  <si>
    <t xml:space="preserve">  
Акцизы по подакцизным товарам (продукции), производимым на территории Российской Федерации
</t>
  </si>
  <si>
    <t xml:space="preserve"> 000 1030200001 0000 110</t>
  </si>
  <si>
    <t xml:space="preserve">  
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</si>
  <si>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 000 1030223001 0000 110</t>
  </si>
  <si>
    <t xml:space="preserve">  
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</si>
  <si>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 000 1030223101 0000 110</t>
  </si>
  <si>
    <t xml:space="preserve">  
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</si>
  <si>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 000 1030224001 0000 110</t>
  </si>
  <si>
    <t xml:space="preserve">  
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</si>
  <si>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 000 1030224101 0000 110</t>
  </si>
  <si>
    <t xml:space="preserve">  
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</si>
  <si>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 000 1030225001 0000 110</t>
  </si>
  <si>
    <t xml:space="preserve">  
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</si>
  <si>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 000 1030225101 0000 110</t>
  </si>
  <si>
    <t xml:space="preserve">  
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t>
  </si>
  <si>
    <t xml:space="preserve"> 000 1030226001 0000 110</t>
  </si>
  <si>
    <t xml:space="preserve">  
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
</t>
  </si>
  <si>
    <t xml:space="preserve"> 000 1030226101 0000 110</t>
  </si>
  <si>
    <t xml:space="preserve">  
НАЛОГИ НА СОВОКУПНЫЙ ДОХОД
</t>
  </si>
  <si>
    <t xml:space="preserve"> 000 1050000000 0000 000</t>
  </si>
  <si>
    <t xml:space="preserve">  
Налог, взимаемый в связи с применением упрощенной системы налогообложения
</t>
  </si>
  <si>
    <t xml:space="preserve"> 000 1050100000 0000 110</t>
  </si>
  <si>
    <t xml:space="preserve">  
Налог, взимаемый с налогоплательщиков, выбравших в качестве объекта налогообложения доходы
</t>
  </si>
  <si>
    <t xml:space="preserve"> 000 1050101001 0000 110</t>
  </si>
  <si>
    <t xml:space="preserve"> 000 1050101101 0000 110</t>
  </si>
  <si>
    <t xml:space="preserve">  
Налог, взимаемый с налогоплательщиков, выбравших в качестве объекта налогообложения доходы, уменьшенные на величину расходов
</t>
  </si>
  <si>
    <t xml:space="preserve"> 000 1050102001 0000 110</t>
  </si>
  <si>
    <t xml:space="preserve">  
Налог, взимаемый с налогоплательщиков, выбравших в качестве объекта налогообложения доходы, уменьшенные на величину расходов (в том числе минимальный налог, зачисляемый в бюджеты субъектов Российской Федерации)
</t>
  </si>
  <si>
    <t xml:space="preserve"> 000 1050102101 0000 110</t>
  </si>
  <si>
    <t xml:space="preserve">  
Единый сельскохозяйственный налог
</t>
  </si>
  <si>
    <t xml:space="preserve"> 000 1050300001 0000 110</t>
  </si>
  <si>
    <t xml:space="preserve"> 000 1050301001 0000 110</t>
  </si>
  <si>
    <t xml:space="preserve">  
Налог, взимаемый в связи с применением патентной системы налогообложения
</t>
  </si>
  <si>
    <t xml:space="preserve"> 000 1050400002 0000 110</t>
  </si>
  <si>
    <t xml:space="preserve">  
Налог, взимаемый в связи с применением патентной системы налогообложения, зачисляемый в бюджеты муниципальных округов
</t>
  </si>
  <si>
    <t xml:space="preserve"> 000 1050406002 0000 110</t>
  </si>
  <si>
    <t xml:space="preserve">  
НАЛОГИ НА ИМУЩЕСТВО
</t>
  </si>
  <si>
    <t xml:space="preserve"> 000 1060000000 0000 000</t>
  </si>
  <si>
    <t xml:space="preserve">  
Налог на имущество физических лиц
</t>
  </si>
  <si>
    <t xml:space="preserve"> 000 1060100000 0000 110</t>
  </si>
  <si>
    <t xml:space="preserve">  
Налог на имущество физических лиц, взимаемый по ставкам, применяемым к объектам налогообложения, расположенным в границах муниципальных округов
</t>
  </si>
  <si>
    <t xml:space="preserve"> 000 1060102014 0000 110</t>
  </si>
  <si>
    <t xml:space="preserve">  
Налог на имущество организаций
</t>
  </si>
  <si>
    <t xml:space="preserve"> 000 1060200002 0000 110</t>
  </si>
  <si>
    <t xml:space="preserve">  
Налог на имущество организаций по имуществу, не входящему в Единую систему газоснабжения
</t>
  </si>
  <si>
    <t xml:space="preserve"> 000 1060201002 0000 110</t>
  </si>
  <si>
    <t xml:space="preserve"> 000 1060600000 0000 110</t>
  </si>
  <si>
    <t xml:space="preserve">  
Земельный налог с организаций
</t>
  </si>
  <si>
    <t xml:space="preserve"> 000 1060603000 0000 110</t>
  </si>
  <si>
    <t xml:space="preserve">  
Земельный налог с организаций, обладающих земельным участком, расположенным в границах муниципальных округов
</t>
  </si>
  <si>
    <t xml:space="preserve"> 000 1060603214 0000 110</t>
  </si>
  <si>
    <t xml:space="preserve">  
Земельный налог с физических лиц
</t>
  </si>
  <si>
    <t xml:space="preserve"> 000 1060604000 0000 110</t>
  </si>
  <si>
    <t xml:space="preserve">  
Земельный налог с физических лиц, обладающих земельным участком, расположенным в границах муниципальных округов
</t>
  </si>
  <si>
    <t xml:space="preserve"> 000 1060604214 0000 110</t>
  </si>
  <si>
    <t xml:space="preserve">  
ГОСУДАРСТВЕННАЯ ПОШЛИНА
</t>
  </si>
  <si>
    <t xml:space="preserve"> 000 1080000000 0000 000</t>
  </si>
  <si>
    <t xml:space="preserve">  
Государственная пошлина по делам, рассматриваемым в судах общей юрисдикции, мировыми судьями
</t>
  </si>
  <si>
    <t xml:space="preserve"> 000 1080300001 0000 110</t>
  </si>
  <si>
    <t xml:space="preserve">  
Государственная пошлина по делам, рассматриваемым в судах общей юрисдикции, мировыми судьями (за исключением Верховного Суда Российской Федерации)
</t>
  </si>
  <si>
    <t xml:space="preserve"> 000 1080301001 0000 110</t>
  </si>
  <si>
    <t xml:space="preserve">  
Государственная пошлина за совершение нотариальных действий (за исключением действий, совершаемых консульскими учреждениями Российской Федерации)
</t>
  </si>
  <si>
    <t xml:space="preserve"> 000 1080400001 0000 110</t>
  </si>
  <si>
    <t xml:space="preserve">  
Государственная пошлина за совершение нотариальных действий должностными лицами органов местного самоуправления, уполномоченными в соответствии с законодательными актами Российской Федерации на совершение нотариальных действий
</t>
  </si>
  <si>
    <t xml:space="preserve"> 000 1080402001 0000 110</t>
  </si>
  <si>
    <t xml:space="preserve">  
ДОХОДЫ ОТ ИСПОЛЬЗОВАНИЯ ИМУЩЕСТВА, НАХОДЯЩЕГОСЯ В ГОСУДАРСТВЕННОЙ И МУНИЦИПАЛЬНОЙ СОБСТВЕННОСТИ
</t>
  </si>
  <si>
    <t xml:space="preserve"> 000 1110000000 0000 000</t>
  </si>
  <si>
    <t xml:space="preserve">  
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
</t>
  </si>
  <si>
    <t xml:space="preserve"> 000 1110500000 0000 120</t>
  </si>
  <si>
    <t xml:space="preserve">  
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
</t>
  </si>
  <si>
    <t xml:space="preserve"> 000 1110501000 0000 120</t>
  </si>
  <si>
    <t xml:space="preserve">  
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муниципальных округов, а также средства от продажи права на заключение договоров аренды указанных земельных участков
</t>
  </si>
  <si>
    <t xml:space="preserve"> 000 1110501214 0000 120</t>
  </si>
  <si>
    <t xml:space="preserve">  
Доходы, получаемые в виде арендной платы за земли после разграничения государственной собственности на землю, а также средства от продажи права на заключение договоров аренды указанных земельных участков (за исключением земельных участков бюджетных и автономных учреждений)
</t>
  </si>
  <si>
    <t xml:space="preserve"> 000 1110502000 0000 120</t>
  </si>
  <si>
    <t xml:space="preserve">  
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округов (за исключением земельных участков муниципальных бюджетных и автономных учреждений)
</t>
  </si>
  <si>
    <t xml:space="preserve"> 000 1110502414 0000 120</t>
  </si>
  <si>
    <t xml:space="preserve">  
Доходы от сдачи в аренду имущества, находящегося в оперативном управлении органов государственной власти, органов местного самоуправления, органов управления государственными внебюджетными фондами и созданных ими учреждений (за исключением имущества бюджетных и автономных учреждений)
</t>
  </si>
  <si>
    <t xml:space="preserve"> 000 1110503000 0000 120</t>
  </si>
  <si>
    <t xml:space="preserve">  
Доходы от сдачи в аренду имущества, находящегося в оперативном управлении органов управления муниципальных округов и созданных ими учреждений (за исключением имущества муниципальных бюджетных и автономных учреждений)
</t>
  </si>
  <si>
    <t xml:space="preserve"> 000 1110503414 0000 120</t>
  </si>
  <si>
    <t xml:space="preserve">  
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
</t>
  </si>
  <si>
    <t xml:space="preserve"> 000 1110900000 0000 120</t>
  </si>
  <si>
    <t xml:space="preserve">  
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
</t>
  </si>
  <si>
    <t xml:space="preserve"> 000 1110904000 0000 120</t>
  </si>
  <si>
    <t xml:space="preserve">  
Прочие поступления от использования имущества, находящегося в собственности муниципальных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t>
  </si>
  <si>
    <t xml:space="preserve"> 000 1110904414 0000 120</t>
  </si>
  <si>
    <t xml:space="preserve">  
ПЛАТЕЖИ ПРИ ПОЛЬЗОВАНИИ ПРИРОДНЫМИ РЕСУРСАМИ
</t>
  </si>
  <si>
    <t xml:space="preserve"> 000 1120000000 0000 000</t>
  </si>
  <si>
    <t xml:space="preserve">  
Плата за негативное воздействие на окружающую среду
</t>
  </si>
  <si>
    <t xml:space="preserve"> 000 1120100001 0000 120</t>
  </si>
  <si>
    <t xml:space="preserve">  
Плата за выбросы загрязняющих веществ в атмосферный воздух стационарными объектами7
</t>
  </si>
  <si>
    <t xml:space="preserve"> 000 1120101001 0000 120</t>
  </si>
  <si>
    <t xml:space="preserve">  
Плата за сбросы загрязняющих веществ в водные объекты
</t>
  </si>
  <si>
    <t xml:space="preserve"> 000 1120103001 0000 120</t>
  </si>
  <si>
    <t xml:space="preserve">  
Плата за размещение отходов производства и потребления
</t>
  </si>
  <si>
    <t xml:space="preserve"> 000 1120104001 0000 120</t>
  </si>
  <si>
    <t xml:space="preserve">  
Плата за размещение отходов производства
</t>
  </si>
  <si>
    <t xml:space="preserve"> 000 1120104101 0000 120</t>
  </si>
  <si>
    <t xml:space="preserve">  
Плата за размещение твердых коммунальных отходов
</t>
  </si>
  <si>
    <t xml:space="preserve"> 000 1120104201 0000 120</t>
  </si>
  <si>
    <t xml:space="preserve">  
ДОХОДЫ ОТ ОКАЗАНИЯ ПЛАТНЫХ УСЛУГ И КОМПЕНСАЦИИ ЗАТРАТ ГОСУДАРСТВА
</t>
  </si>
  <si>
    <t xml:space="preserve"> 000 1130000000 0000 000</t>
  </si>
  <si>
    <t xml:space="preserve">  
Доходы от оказания платных услуг (работ)
</t>
  </si>
  <si>
    <t xml:space="preserve"> 000 1130100000 0000 130</t>
  </si>
  <si>
    <t xml:space="preserve">  
Прочие доходы от оказания платных услуг (работ)
</t>
  </si>
  <si>
    <t xml:space="preserve"> 000 1130199000 0000 130</t>
  </si>
  <si>
    <t xml:space="preserve">  
Прочие доходы от оказания платных услуг (работ) получателями средств бюджетов муниципальных округов
</t>
  </si>
  <si>
    <t xml:space="preserve"> 000 1130199414 0000 130</t>
  </si>
  <si>
    <t xml:space="preserve">  
Доходы от компенсации затрат государства
</t>
  </si>
  <si>
    <t xml:space="preserve"> 000 1130200000 0000 130</t>
  </si>
  <si>
    <t xml:space="preserve">  
Доходы, поступающие в порядке возмещения расходов, понесенных в связи с эксплуатацией имущества
</t>
  </si>
  <si>
    <t xml:space="preserve"> 000 1130206000 0000 130</t>
  </si>
  <si>
    <t xml:space="preserve">  
Доходы, поступающие в порядке возмещения расходов, понесенных в связи с эксплуатацией имущества муниципальных округов
</t>
  </si>
  <si>
    <t xml:space="preserve"> 000 1130206414 0000 130</t>
  </si>
  <si>
    <t xml:space="preserve">  
ШТРАФЫ, САНКЦИИ, ВОЗМЕЩЕНИЕ УЩЕРБА
</t>
  </si>
  <si>
    <t xml:space="preserve"> 000 1160000000 0000 000</t>
  </si>
  <si>
    <t xml:space="preserve">  
Административные штрафы, установленные Кодексом Российской Федерации об административных правонарушениях
</t>
  </si>
  <si>
    <t xml:space="preserve"> 000 1160100001 0000 140</t>
  </si>
  <si>
    <t xml:space="preserve">  
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t>
  </si>
  <si>
    <t xml:space="preserve"> 000 1160117001 0000 140</t>
  </si>
  <si>
    <t xml:space="preserve">  
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 налагаемые мировыми судьями, комиссиями по делам несовершеннолетних и защите их прав
</t>
  </si>
  <si>
    <t xml:space="preserve"> 000 1160117301 0000 140</t>
  </si>
  <si>
    <t xml:space="preserve">  
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
</t>
  </si>
  <si>
    <t xml:space="preserve"> 000 1160120001 0000 140</t>
  </si>
  <si>
    <t xml:space="preserve">  
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 налагаемые мировыми судьями, комиссиями по делам несовершеннолетних и защите их прав
</t>
  </si>
  <si>
    <t xml:space="preserve"> 000 1160120301 0000 140</t>
  </si>
  <si>
    <t xml:space="preserve">  
ПРОЧИЕ НЕНАЛОГОВЫЕ ДОХОДЫ
</t>
  </si>
  <si>
    <t xml:space="preserve"> 000 1170000000 0000 000</t>
  </si>
  <si>
    <t xml:space="preserve">  
Прочие неналоговые доходы
</t>
  </si>
  <si>
    <t xml:space="preserve"> 000 1170500000 0000 180</t>
  </si>
  <si>
    <t xml:space="preserve">  
Прочие неналоговые доходы бюджетов муниципальных округов
</t>
  </si>
  <si>
    <t xml:space="preserve"> 000 1170504014 0000 180</t>
  </si>
  <si>
    <t xml:space="preserve">  
Средства самообложения граждан
</t>
  </si>
  <si>
    <t xml:space="preserve"> 000 1171400000 0000 150</t>
  </si>
  <si>
    <t xml:space="preserve">  
Средства самообложения граждан, зачисляемые в бюджеты муниципальных округов
</t>
  </si>
  <si>
    <t xml:space="preserve"> 000 1171402014 0000 150</t>
  </si>
  <si>
    <t xml:space="preserve">  
БЕЗВОЗМЕЗДНЫЕ ПОСТУПЛЕНИЯ
</t>
  </si>
  <si>
    <t xml:space="preserve"> 000 2000000000 0000 000</t>
  </si>
  <si>
    <t xml:space="preserve">  
БЕЗВОЗМЕЗДНЫЕ ПОСТУПЛЕНИЯ ОТ ДРУГИХ БЮДЖЕТОВ БЮДЖЕТНОЙ СИСТЕМЫ РОССИЙСКОЙ ФЕДЕРАЦИИ
</t>
  </si>
  <si>
    <t xml:space="preserve"> 000 2020000000 0000 000</t>
  </si>
  <si>
    <t xml:space="preserve">  
Дотации бюджетам бюджетной системы Российской Федерации
</t>
  </si>
  <si>
    <t xml:space="preserve"> 000 2021000000 0000 150</t>
  </si>
  <si>
    <t xml:space="preserve">  
Дотации на выравнивание бюджетной обеспеченности
</t>
  </si>
  <si>
    <t xml:space="preserve"> 000 2021500100 0000 150</t>
  </si>
  <si>
    <t xml:space="preserve">  
Дотации бюджетам муниципальных округов на выравнивание бюджетной обеспеченности из бюджета субъекта Российской Федерации
</t>
  </si>
  <si>
    <t xml:space="preserve"> 000 2021500114 0000 150</t>
  </si>
  <si>
    <t xml:space="preserve">  
Субсидии бюджетам бюджетной системы Российской Федерации (межбюджетные субсидии)
</t>
  </si>
  <si>
    <t xml:space="preserve"> 000 2022000000 0000 150</t>
  </si>
  <si>
    <t xml:space="preserve">  
Субсидии бюджетам на осуществление дорожной деятельности в отношении автомобильных дорог общего пользования, а также капитального ремонта и ремонта дворовых территорий многоквартирных домов, проездов к дворовым территориям многоквартирных домов населенных пунктов
</t>
  </si>
  <si>
    <t xml:space="preserve"> 000 2022021600 0000 150</t>
  </si>
  <si>
    <t xml:space="preserve">  
Субсидии бюджетам муниципальных округов на осуществление дорожной деятельности в отношении автомобильных дорог общего пользования, а также капитального ремонта и ремонта дворовых территорий многоквартирных домов, проездов к дворовым территориям многоквартирных домов населенных пунктов
</t>
  </si>
  <si>
    <t xml:space="preserve"> 000 2022021614 0000 150</t>
  </si>
  <si>
    <t xml:space="preserve">  
Прочие субсидии
</t>
  </si>
  <si>
    <t xml:space="preserve"> 000 2022999900 0000 150</t>
  </si>
  <si>
    <t xml:space="preserve">  
Прочие субсидии бюджетам муниципальных округов
</t>
  </si>
  <si>
    <t xml:space="preserve"> 000 2022999914 0000 150</t>
  </si>
  <si>
    <t xml:space="preserve">  
Субвенции бюджетам бюджетной системы Российской Федерации
</t>
  </si>
  <si>
    <t xml:space="preserve"> 000 2023000000 0000 150</t>
  </si>
  <si>
    <t xml:space="preserve">  
Субвенции местным бюджетам на выполнение передаваемых полномочий субъектов Российской Федерации
</t>
  </si>
  <si>
    <t xml:space="preserve"> 000 2023002400 0000 150</t>
  </si>
  <si>
    <t xml:space="preserve">  
Субвенции бюджетам муниципальных округов на выполнение передаваемых полномочий субъектов Российской Федерации
</t>
  </si>
  <si>
    <t xml:space="preserve"> 000 2023002414 0000 150</t>
  </si>
  <si>
    <t xml:space="preserve">  
Субвенции бюджетам на содержание ребенка в семье опекуна и приемной семье, а также вознаграждение, причитающееся приемному родителю
</t>
  </si>
  <si>
    <t xml:space="preserve"> 000 2023002700 0000 150</t>
  </si>
  <si>
    <t xml:space="preserve">  
Субвенции бюджетам муниципальных округов на содержание ребенка в семье опекуна и приемной семье, а также вознаграждение, причитающееся приемному родителю
</t>
  </si>
  <si>
    <t xml:space="preserve"> 000 2023002714 0000 150</t>
  </si>
  <si>
    <t xml:space="preserve">  
Субвенции бюджетам на компенсацию части платы, взимаемой с родителей (законных представителей) за присмотр и уход за детьми, посещающими образовательные организации, реализующие образовательные программы дошкольного образования
</t>
  </si>
  <si>
    <t xml:space="preserve"> 000 2023002900 0000 150</t>
  </si>
  <si>
    <t xml:space="preserve">  
Субвенции бюджетам муниципальных округов на компенсацию части платы, взимаемой с родителей (законных представителей) за присмотр и уход за детьми, посещающими образовательные организации, реализующие образовательные программы дошкольного образования
</t>
  </si>
  <si>
    <t xml:space="preserve"> 000 2023002914 0000 150</t>
  </si>
  <si>
    <t xml:space="preserve"> 000 2023511800 0000 150</t>
  </si>
  <si>
    <t xml:space="preserve"> 000 2023511814 0000 150</t>
  </si>
  <si>
    <t xml:space="preserve">  
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t>
  </si>
  <si>
    <t xml:space="preserve"> 000 2023512000 0000 150</t>
  </si>
  <si>
    <t xml:space="preserve">  
Субвенции бюджетам муниципальных округов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t>
  </si>
  <si>
    <t xml:space="preserve"> 000 2023512014 0000 150</t>
  </si>
  <si>
    <t xml:space="preserve">  
Прочие субвенции
</t>
  </si>
  <si>
    <t xml:space="preserve"> 000 2023999900 0000 150</t>
  </si>
  <si>
    <t xml:space="preserve">  
Прочие субвенции бюджетам муниципальных округов
</t>
  </si>
  <si>
    <t xml:space="preserve"> 000 2023999914 0000 150</t>
  </si>
  <si>
    <t>% исполнения</t>
  </si>
  <si>
    <t>Земельный налог</t>
  </si>
  <si>
    <t xml:space="preserve">                                            Отчет об исполнении бюджета Кикнурского муниципального округа</t>
  </si>
  <si>
    <t>ВСЕГО ДОХОДОВ</t>
  </si>
  <si>
    <t>план (тыс. руб.)</t>
  </si>
  <si>
    <t>факт (тыс. руб.)</t>
  </si>
  <si>
    <t>000 1130299000 0000 130</t>
  </si>
  <si>
    <t>000 1130299414 0000 130</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</si>
  <si>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</si>
  <si>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</si>
  <si>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</si>
  <si>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 налагаемые мировыми судьями, комиссиями по делам несовершеннолетних и защите их прав</t>
  </si>
  <si>
    <t>000 1160105001 0000 140</t>
  </si>
  <si>
    <t>000 1160105301 0000 140</t>
  </si>
  <si>
    <t>000 1160106001 0000 140</t>
  </si>
  <si>
    <t>000 1160106301 0000 140</t>
  </si>
  <si>
    <t>ПРОЧИЕ БЕЗВОЗМЕЗДНЫЕ ПОСТУПЛЕНИЯ</t>
  </si>
  <si>
    <t>Прочие безвозмездные поступления в бюджеты муниципальных округов</t>
  </si>
  <si>
    <t>000 2070400014 0000 150</t>
  </si>
  <si>
    <t>000 2070405014 0000 150</t>
  </si>
  <si>
    <t>000 2070000000 0000 000</t>
  </si>
  <si>
    <t>Прочие доходы от компенсации затрат государства</t>
  </si>
  <si>
    <t>Прочие доходы от компенсации затрат бюджетов муниципальных округов</t>
  </si>
  <si>
    <t>000 2024000000 0000 150</t>
  </si>
  <si>
    <t>000 2024999900 0000 150</t>
  </si>
  <si>
    <t>000 2024999914 0000 150</t>
  </si>
  <si>
    <t>Прочие межбюджетные трансферты</t>
  </si>
  <si>
    <t>Прочие межбюджетные трансферты, передаваемые бюджетам</t>
  </si>
  <si>
    <t>Прочие межбюджетные трансферты, передаваемые бюджетам муниципальных округов</t>
  </si>
  <si>
    <t>000 1160119001 0000 140</t>
  </si>
  <si>
    <t>000 1160119301 0000 140</t>
  </si>
  <si>
    <t>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t>
  </si>
  <si>
    <t>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 налагаемые мировыми судьями, комиссиями по делам несовершеннолетних и защите их прав</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</si>
  <si>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</si>
  <si>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 налагаемые мировыми судьями, комиссиями по делам несовершеннолетних и защите их прав</t>
  </si>
  <si>
    <t>000 1160107001 0000 140</t>
  </si>
  <si>
    <t>000 1160107301 0000 140</t>
  </si>
  <si>
    <t>000 1160114001 0000 140</t>
  </si>
  <si>
    <t>000 1160114301 0000 140</t>
  </si>
  <si>
    <t>000 1160115001 0000 140</t>
  </si>
  <si>
    <t>000 1160115301 0000 140</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</si>
  <si>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</si>
  <si>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 налагаемые мировыми судьями, комиссиями по делам несовершеннолетних и защите их прав</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</si>
  <si>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</si>
  <si>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(за исключением штрафов, указанных в пункте 6 статьи 46 Бюджетного кодекса Российской Федерации), налагаемые мировыми судьями, комиссиями по делам несовершеннолетних и защите их прав</t>
  </si>
  <si>
    <t>ДОХОДЫ ОТ ПРОДАЖИ МАТЕРИАЛЬНЫХ И НЕМАТЕРИАЛЬНЫХ АКТИВОВ</t>
  </si>
  <si>
    <t xml:space="preserve"> 000 1140000000 0000 000</t>
  </si>
  <si>
    <t>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t>
  </si>
  <si>
    <t>000 1140200000 0000 000</t>
  </si>
  <si>
    <t>Доходы от реализации имущества, находящегося в собственности муниципальных округов (за исключением движимого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</si>
  <si>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 xml:space="preserve"> 000 1140204014 0000 410</t>
  </si>
  <si>
    <t>Доходы от реализации иного имущества, находящегося в собственности муниципальных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</si>
  <si>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000 1140204314 0000 410</t>
  </si>
  <si>
    <t>Доходы от продажи земельных участков, находящихся в государственной и муниципальной собственности</t>
  </si>
  <si>
    <t xml:space="preserve"> 000 1140600000 0000 430</t>
  </si>
  <si>
    <t>Доходы от продажи земельных участков, государственная собственность на которые не разграничена</t>
  </si>
  <si>
    <t xml:space="preserve"> 000 1140601000 0000 430</t>
  </si>
  <si>
    <t>Доходы от продажи земельных участков, государственная собственность на которые не разграничена и которые расположены в границах муниципальных округов</t>
  </si>
  <si>
    <t xml:space="preserve"> 000 1140601214 0000 430</t>
  </si>
  <si>
    <t>Субсидии бюджетам на поддержку отрасли культуры</t>
  </si>
  <si>
    <t xml:space="preserve"> 000 2022551900 0000 150</t>
  </si>
  <si>
    <t>Субсидии бюджетам муниципальных округов на поддержку отрасли культуры</t>
  </si>
  <si>
    <t xml:space="preserve"> 000 2022551914 0000 150</t>
  </si>
  <si>
    <t>Субвенции бюджетам на осуществление первичного воинского учета органами местного самоуправления поселений, муниципальных и городских округов</t>
  </si>
  <si>
    <t>Субвенции бюджетам муниципальных округов на осуществление первичного воинского учета органами местного самоуправления поселений, муниципальных и городских округов</t>
  </si>
  <si>
    <t>Инициативные платежи</t>
  </si>
  <si>
    <t>Инициативные платежи,  зачисляемые в бюджеты муниципальных округов</t>
  </si>
  <si>
    <t>000  1171500000 0000 150</t>
  </si>
  <si>
    <t>000 1171502014 0000 150</t>
  </si>
  <si>
    <t>000 1010213001 0000 110</t>
  </si>
  <si>
    <t xml:space="preserve"> Субсидии бюджетам на подготовку проектов межевания земельных участков и на проведение кадастровых работ</t>
  </si>
  <si>
    <t xml:space="preserve">  Субсидии бюджетам муниципальных округов на подготовку проектов межевания земельных участков и на проведение кадастровых работ</t>
  </si>
  <si>
    <t xml:space="preserve"> 000 2022559900 0000 150</t>
  </si>
  <si>
    <t xml:space="preserve"> 000 2022559914 0000 150</t>
  </si>
  <si>
    <t xml:space="preserve">  ВОЗВРАТ ОСТАТКОВ СУБСИДИЙ, СУБВЕНЦИЙ И ИНЫХ МЕЖБЮДЖЕТНЫХ ТРАНСФЕРТОВ, ИМЕЮЩИХ ЦЕЛЕВОЕ НАЗНАЧЕНИЕ, ПРОШЛЫХ ЛЕТ</t>
  </si>
  <si>
    <t xml:space="preserve">  Возврат остатков субсидий, субвенций и иных межбюджетных трансфертов, имеющих целевое назначение, прошлых лет из бюджетов муниципальных округов</t>
  </si>
  <si>
    <t xml:space="preserve"> Возврат прочих остатков субсидий, субвенций и иных межбюджетных трансфертов, имеющих целевое назначение, прошлых лет из бюджетов муниципальных округов</t>
  </si>
  <si>
    <t>000 219000000 0000 000</t>
  </si>
  <si>
    <t>000 219000014  0000 150</t>
  </si>
  <si>
    <t>000 2196001014 0000 150</t>
  </si>
  <si>
    <t xml:space="preserve">  
  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а также доходов от долевого участия в организации, полученных физическим лицом - налоговым резидентом Российской Федерации в виде дивидендов</t>
  </si>
  <si>
    <t xml:space="preserve">  
  Налог на доходы физических лиц с доходов, полученных физическими лицами в соответствии со статьей 228 Налогового кодекса Российской Федерации (за исключением доходов от долевого участия в организации, полученных физическим лицом - налоговым резидентом Российской Федерации в виде дивидендов)
</t>
  </si>
  <si>
    <t xml:space="preserve">    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650 000 рублей)</t>
  </si>
  <si>
    <t xml:space="preserve"> Налог на доходы физических лиц в части суммы налога, относящейся к налоговой базе, указанной в пункте 62 статьи 210 Налогового кодекса Российской Федерации, не превышающей 5 миллионов рублей</t>
  </si>
  <si>
    <t>000 1010221001 0000 110</t>
  </si>
  <si>
    <t xml:space="preserve">  Доходы от продажи земельных участков, находящихся в собственности муниципальных округов (за исключением земельных участков муниципальных бюджетных и автономных учреждений)</t>
  </si>
  <si>
    <t>000 1140602414 0000 430</t>
  </si>
  <si>
    <t>000 1140602000 0000 430</t>
  </si>
  <si>
    <t>Доходы от продажи земельных участков, находящихся в собственности муниципальных округов (за исключением земельных участков муниципальных бюджетных и автономных учреждений)</t>
  </si>
  <si>
    <t xml:space="preserve">  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 природопользования и обращения с животными, налагаемые мировыми судьями, комиссиями по делам несовершеннолетних и защите их прав</t>
  </si>
  <si>
    <t xml:space="preserve"> 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 природопользования и обращения с животными</t>
  </si>
  <si>
    <t xml:space="preserve"> 000 1160108001 0000 140</t>
  </si>
  <si>
    <t xml:space="preserve"> 000 1160108301 0000 140</t>
  </si>
  <si>
    <t xml:space="preserve"> Административные штрафы, установленные законами субъектов Российской Федерации об административных правонарушениях</t>
  </si>
  <si>
    <t xml:space="preserve">  Административные штрафы, установленные законами субъектов Российской Федерации об административных правонарушениях, за нарушение муниципальных правовых актов</t>
  </si>
  <si>
    <t xml:space="preserve"> 000 1160200002 0000 140</t>
  </si>
  <si>
    <t xml:space="preserve"> 000 1160202002 0000 140</t>
  </si>
  <si>
    <t xml:space="preserve">  Субсидии бюджетам на обеспечение развития и укрепления материально-технической базы домов культуры в населенных пунктах с числом жителей до 50 тысяч человек</t>
  </si>
  <si>
    <t xml:space="preserve">  Субсидии бюджетам муниципальных округов на обеспечение развития и укрепления материально-технической базы домов культуры в населенных пунктах с числом жителей до 50 тысяч человек</t>
  </si>
  <si>
    <t>000 2022546700 0000 150</t>
  </si>
  <si>
    <t>000 2022546714 0000 150</t>
  </si>
  <si>
    <t xml:space="preserve">  Субсидии бюджетам на реализацию программ формирования современной городской среды</t>
  </si>
  <si>
    <t xml:space="preserve">  Субсидии бюджетам муниципальных округов на реализацию программ формирования современной городской среды</t>
  </si>
  <si>
    <t xml:space="preserve"> 000 2022555500 0000 150</t>
  </si>
  <si>
    <t xml:space="preserve"> 000 2022555514 0000 150</t>
  </si>
  <si>
    <t xml:space="preserve">  Субвенции бюджетам муниципальных образований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</si>
  <si>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 xml:space="preserve">  Субвенции бюджетам муниципальных округов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</si>
  <si>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 xml:space="preserve"> 000 2023508214 0000 150</t>
  </si>
  <si>
    <t xml:space="preserve"> 000 2023508200 0000 150</t>
  </si>
  <si>
    <t xml:space="preserve">  Штрафы, неустойки, пени, уплаченные в соответствии с законом или договором в случае неисполнения или ненадлежащего исполнения обязательств перед государственным (муниципальным) органом, органом управления государственным внебюджетным фондом, казенным учреждением, Центральным банком Российской Федерации, иной организацией, действующей от имени Российской Федерации</t>
  </si>
  <si>
    <t xml:space="preserve">  Штрафы, неустойки, пени, уплаченные в случае просрочки исполнения поставщиком (подрядчиком, исполнителем) обязательств, предусмотренных государственным (муниципальным) контрактом</t>
  </si>
  <si>
    <t>000 1160700000 0000 140</t>
  </si>
  <si>
    <t xml:space="preserve"> 000 1160701000 0000 140</t>
  </si>
  <si>
    <t xml:space="preserve">  Штрафы, неустойки, пени, уплаченные в случае просрочки исполнения поставщиком (подрядчиком, исполнителем) обязательств, предусмотренных муниципальным контрактом, заключенным муниципальным органом, казенным учреждением муниципального округа</t>
  </si>
  <si>
    <t>000 1160701014 0000 140</t>
  </si>
  <si>
    <t xml:space="preserve">  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тысяч рублей за налоговые периоды до 1 января 2025 года, а также в части суммы налога, превышающей 312 тысяч рублей за налоговые периоды после 1 января 2025 года)</t>
  </si>
  <si>
    <t>000 1010214001 0000 110</t>
  </si>
  <si>
    <t xml:space="preserve"> Доходы от реализации имущества, находящегося в собственности муниципальных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материальных запасов по указанному имуществу</t>
  </si>
  <si>
    <t xml:space="preserve">  Доходы от реализации имущества, находящегося в оперативном управлении учреждений, находящихся в ведении органов управления муниципальных округов (за исключением имущества муниципальных бюджетных и автономных учреждений), в части реализации материальных запасов по указанному имуществу</t>
  </si>
  <si>
    <t>000 1140204014 0000 440</t>
  </si>
  <si>
    <t>000 1140204214 0000 440</t>
  </si>
  <si>
    <t xml:space="preserve">  Платежи, уплачиваемые в целях возмещения вреда</t>
  </si>
  <si>
    <t xml:space="preserve">  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водным биологическим ресурсам,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t>
  </si>
  <si>
    <t>000 1161105001 0000 140</t>
  </si>
  <si>
    <t>на  1 октября  2025 г.</t>
  </si>
  <si>
    <t>000 1161100001 0000 140</t>
  </si>
  <si>
    <t xml:space="preserve">  Платежи в целях возмещения причиненного ущерба (убытков)</t>
  </si>
  <si>
    <t xml:space="preserve">  Доходы от денежных взысканий (штрафов), поступающие в счет погашения задолженности, образовавшейся до 1 января 2020 года, подлежащие зачислению в бюджеты бюджетной системы Российской Федерации по нормативам, действовавшим в 2019 году</t>
  </si>
  <si>
    <t xml:space="preserve">  Доходы от денежных взысканий (штрафов), поступающие в счет погашения задолженности, образовавшейся до 1 января 2020 года, подлежащие зачислению в федеральный бюджет и бюджет муниципального образования по нормативам, действовавшим в 2019 году</t>
  </si>
  <si>
    <t>000 1161000000 0000 140</t>
  </si>
  <si>
    <t>000 1161012000 0000 140</t>
  </si>
  <si>
    <t>000 1161012901 0000 140</t>
  </si>
  <si>
    <t xml:space="preserve"> Дотации (гранты) бюджетам за достижение показателей деятельности органов местного самоуправления</t>
  </si>
  <si>
    <t xml:space="preserve">  Дотации (гранты) бюджетам муниципальных округов за достижение показателей деятельности органов местного самоуправления</t>
  </si>
  <si>
    <t>000 2021654900 0000 150</t>
  </si>
  <si>
    <t>000 2021654914 0000 150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</si>
</sst>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0.0"/>
  </numFmts>
  <fonts count="16" x14ac:knownFonts="1">
    <font>
      <sz val="11"/>
      <color theme="1"/>
      <name val="Calibri"/>
      <family val="2"/>
      <charset val="204"/>
      <scheme val="minor"/>
    </font>
    <font>
      <b/>
      <sz val="8"/>
      <color rgb="FF000000"/>
      <name val="Arial"/>
      <family val="2"/>
      <charset val="204"/>
    </font>
    <font>
      <b/>
      <sz val="12"/>
      <color rgb="FF000000"/>
      <name val="Arial"/>
      <family val="2"/>
      <charset val="204"/>
    </font>
    <font>
      <b/>
      <sz val="10"/>
      <color rgb="FF000000"/>
      <name val="Arial"/>
      <family val="2"/>
      <charset val="204"/>
    </font>
    <font>
      <sz val="10"/>
      <color rgb="FF000000"/>
      <name val="Arial"/>
      <family val="2"/>
      <charset val="204"/>
    </font>
    <font>
      <b/>
      <sz val="11"/>
      <color rgb="FF000000"/>
      <name val="Arial"/>
      <family val="2"/>
      <charset val="204"/>
    </font>
    <font>
      <sz val="8"/>
      <color rgb="FF000000"/>
      <name val="Arial"/>
      <family val="2"/>
      <charset val="204"/>
    </font>
    <font>
      <sz val="6"/>
      <color rgb="FF000000"/>
      <name val="Arial"/>
      <family val="2"/>
      <charset val="204"/>
    </font>
    <font>
      <sz val="9"/>
      <color rgb="FF000000"/>
      <name val="Arial"/>
      <family val="2"/>
      <charset val="204"/>
    </font>
    <font>
      <sz val="11"/>
      <color rgb="FF000000"/>
      <name val="Calibri"/>
      <family val="2"/>
      <charset val="204"/>
      <scheme val="minor"/>
    </font>
    <font>
      <b/>
      <sz val="12"/>
      <color rgb="FF000000"/>
      <name val="Arial"/>
      <family val="2"/>
      <charset val="204"/>
    </font>
    <font>
      <sz val="10"/>
      <color rgb="FF000000"/>
      <name val="Arial"/>
      <family val="2"/>
      <charset val="204"/>
    </font>
    <font>
      <b/>
      <sz val="8"/>
      <color rgb="FF000000"/>
      <name val="Arial"/>
      <family val="2"/>
      <charset val="204"/>
    </font>
    <font>
      <sz val="9"/>
      <color rgb="FF000000"/>
      <name val="Arial"/>
      <family val="2"/>
      <charset val="204"/>
    </font>
    <font>
      <sz val="8"/>
      <name val="Arial"/>
      <family val="2"/>
      <charset val="204"/>
    </font>
    <font>
      <sz val="8"/>
      <color rgb="FF000000"/>
      <name val="Arial"/>
      <family val="2"/>
      <charset val="204"/>
    </font>
  </fonts>
  <fills count="3">
    <fill>
      <patternFill patternType="none"/>
    </fill>
    <fill>
      <patternFill patternType="gray125"/>
    </fill>
    <fill>
      <patternFill patternType="solid">
        <fgColor rgb="FFFFFFFF"/>
      </patternFill>
    </fill>
  </fills>
  <borders count="31">
    <border>
      <left/>
      <right/>
      <top/>
      <bottom/>
      <diagonal/>
    </border>
    <border>
      <left/>
      <right/>
      <top/>
      <bottom style="thin">
        <color rgb="FF000000"/>
      </bottom>
      <diagonal/>
    </border>
    <border>
      <left/>
      <right style="thin">
        <color rgb="FF000000"/>
      </right>
      <top/>
      <bottom/>
      <diagonal/>
    </border>
    <border>
      <left style="thin">
        <color rgb="FF000000"/>
      </left>
      <right style="thin">
        <color rgb="FF000000"/>
      </right>
      <top style="thin">
        <color rgb="FF000000"/>
      </top>
      <bottom style="medium">
        <color rgb="FF000000"/>
      </bottom>
      <diagonal/>
    </border>
    <border>
      <left style="thin">
        <color rgb="FF000000"/>
      </left>
      <right/>
      <top/>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
      <left style="medium">
        <color rgb="FF000000"/>
      </left>
      <right style="medium">
        <color rgb="FF000000"/>
      </right>
      <top style="thin">
        <color rgb="FF000000"/>
      </top>
      <bottom style="medium">
        <color rgb="FF000000"/>
      </bottom>
      <diagonal/>
    </border>
    <border>
      <left/>
      <right/>
      <top style="medium">
        <color rgb="FF000000"/>
      </top>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hair">
        <color rgb="FF000000"/>
      </bottom>
      <diagonal/>
    </border>
    <border>
      <left/>
      <right style="medium">
        <color rgb="FF000000"/>
      </right>
      <top style="hair">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hair">
        <color rgb="FF000000"/>
      </top>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s>
  <cellStyleXfs count="55">
    <xf numFmtId="0" fontId="0" fillId="0" borderId="0"/>
    <xf numFmtId="0" fontId="1" fillId="0" borderId="0"/>
    <xf numFmtId="0" fontId="2" fillId="0" borderId="0">
      <alignment horizontal="center" wrapText="1"/>
    </xf>
    <xf numFmtId="0" fontId="3" fillId="0" borderId="1"/>
    <xf numFmtId="0" fontId="3" fillId="0" borderId="0"/>
    <xf numFmtId="0" fontId="4" fillId="0" borderId="0"/>
    <xf numFmtId="0" fontId="2" fillId="0" borderId="0">
      <alignment horizontal="left" wrapText="1"/>
    </xf>
    <xf numFmtId="0" fontId="5" fillId="0" borderId="0"/>
    <xf numFmtId="0" fontId="3" fillId="0" borderId="2"/>
    <xf numFmtId="0" fontId="6" fillId="0" borderId="3">
      <alignment horizontal="center"/>
    </xf>
    <xf numFmtId="0" fontId="4" fillId="0" borderId="4"/>
    <xf numFmtId="0" fontId="6" fillId="0" borderId="0">
      <alignment horizontal="left"/>
    </xf>
    <xf numFmtId="0" fontId="7" fillId="0" borderId="0">
      <alignment horizontal="center" vertical="top"/>
    </xf>
    <xf numFmtId="49" fontId="8" fillId="0" borderId="5">
      <alignment horizontal="right"/>
    </xf>
    <xf numFmtId="49" fontId="4" fillId="0" borderId="6">
      <alignment horizontal="center"/>
    </xf>
    <xf numFmtId="0" fontId="4" fillId="0" borderId="7"/>
    <xf numFmtId="49" fontId="4" fillId="0" borderId="0"/>
    <xf numFmtId="49" fontId="6" fillId="0" borderId="0">
      <alignment horizontal="right"/>
    </xf>
    <xf numFmtId="0" fontId="6" fillId="0" borderId="0"/>
    <xf numFmtId="0" fontId="6" fillId="0" borderId="0">
      <alignment horizontal="center"/>
    </xf>
    <xf numFmtId="0" fontId="6" fillId="0" borderId="5">
      <alignment horizontal="right"/>
    </xf>
    <xf numFmtId="164" fontId="6" fillId="0" borderId="8">
      <alignment horizontal="center"/>
    </xf>
    <xf numFmtId="49" fontId="6" fillId="0" borderId="0"/>
    <xf numFmtId="0" fontId="6" fillId="0" borderId="0">
      <alignment horizontal="right"/>
    </xf>
    <xf numFmtId="0" fontId="6" fillId="0" borderId="9">
      <alignment horizontal="center"/>
    </xf>
    <xf numFmtId="0" fontId="6" fillId="0" borderId="1">
      <alignment wrapText="1"/>
    </xf>
    <xf numFmtId="49" fontId="6" fillId="0" borderId="10">
      <alignment horizontal="center"/>
    </xf>
    <xf numFmtId="0" fontId="6" fillId="0" borderId="11">
      <alignment wrapText="1"/>
    </xf>
    <xf numFmtId="49" fontId="6" fillId="0" borderId="8">
      <alignment horizontal="center"/>
    </xf>
    <xf numFmtId="0" fontId="6" fillId="0" borderId="12">
      <alignment horizontal="left"/>
    </xf>
    <xf numFmtId="49" fontId="6" fillId="0" borderId="12"/>
    <xf numFmtId="0" fontId="6" fillId="0" borderId="8">
      <alignment horizontal="center"/>
    </xf>
    <xf numFmtId="49" fontId="6" fillId="0" borderId="13">
      <alignment horizontal="center"/>
    </xf>
    <xf numFmtId="0" fontId="9" fillId="0" borderId="0"/>
    <xf numFmtId="0" fontId="9" fillId="0" borderId="14"/>
    <xf numFmtId="49" fontId="6" fillId="0" borderId="15">
      <alignment horizontal="center" vertical="center" wrapText="1"/>
    </xf>
    <xf numFmtId="49" fontId="6" fillId="0" borderId="3">
      <alignment horizontal="center" vertical="center" wrapText="1"/>
    </xf>
    <xf numFmtId="0" fontId="6" fillId="0" borderId="16">
      <alignment horizontal="left" wrapText="1"/>
    </xf>
    <xf numFmtId="49" fontId="6" fillId="0" borderId="17">
      <alignment horizontal="center" wrapText="1"/>
    </xf>
    <xf numFmtId="49" fontId="6" fillId="0" borderId="18">
      <alignment horizontal="center"/>
    </xf>
    <xf numFmtId="4" fontId="6" fillId="0" borderId="15">
      <alignment horizontal="right"/>
    </xf>
    <xf numFmtId="4" fontId="6" fillId="0" borderId="19">
      <alignment horizontal="right"/>
    </xf>
    <xf numFmtId="0" fontId="6" fillId="0" borderId="20">
      <alignment horizontal="left" wrapText="1"/>
    </xf>
    <xf numFmtId="0" fontId="6" fillId="0" borderId="21">
      <alignment horizontal="left" wrapText="1" indent="1"/>
    </xf>
    <xf numFmtId="49" fontId="6" fillId="0" borderId="22">
      <alignment horizontal="center" wrapText="1"/>
    </xf>
    <xf numFmtId="49" fontId="6" fillId="0" borderId="23">
      <alignment horizontal="center"/>
    </xf>
    <xf numFmtId="49" fontId="6" fillId="0" borderId="24">
      <alignment horizontal="center"/>
    </xf>
    <xf numFmtId="0" fontId="6" fillId="0" borderId="25">
      <alignment horizontal="left" wrapText="1" indent="1"/>
    </xf>
    <xf numFmtId="0" fontId="6" fillId="0" borderId="19">
      <alignment horizontal="left" wrapText="1" indent="2"/>
    </xf>
    <xf numFmtId="49" fontId="6" fillId="0" borderId="26">
      <alignment horizontal="center"/>
    </xf>
    <xf numFmtId="49" fontId="6" fillId="0" borderId="15">
      <alignment horizontal="center"/>
    </xf>
    <xf numFmtId="0" fontId="6" fillId="0" borderId="27">
      <alignment horizontal="left" wrapText="1" indent="2"/>
    </xf>
    <xf numFmtId="0" fontId="6" fillId="0" borderId="14"/>
    <xf numFmtId="0" fontId="6" fillId="2" borderId="14"/>
    <xf numFmtId="0" fontId="6" fillId="2" borderId="0"/>
  </cellStyleXfs>
  <cellXfs count="55">
    <xf numFmtId="0" fontId="0" fillId="0" borderId="0" xfId="0"/>
    <xf numFmtId="0" fontId="4" fillId="0" borderId="0" xfId="5" applyNumberFormat="1" applyProtection="1"/>
    <xf numFmtId="0" fontId="0" fillId="0" borderId="0" xfId="0" applyProtection="1">
      <protection locked="0"/>
    </xf>
    <xf numFmtId="0" fontId="6" fillId="0" borderId="0" xfId="11" applyNumberFormat="1" applyProtection="1">
      <alignment horizontal="left"/>
    </xf>
    <xf numFmtId="0" fontId="7" fillId="0" borderId="0" xfId="12" applyNumberFormat="1" applyProtection="1">
      <alignment horizontal="center" vertical="top"/>
    </xf>
    <xf numFmtId="0" fontId="4" fillId="0" borderId="7" xfId="15" applyNumberFormat="1" applyProtection="1"/>
    <xf numFmtId="0" fontId="6" fillId="0" borderId="0" xfId="18" applyNumberFormat="1" applyProtection="1"/>
    <xf numFmtId="0" fontId="9" fillId="0" borderId="0" xfId="33" applyNumberFormat="1" applyProtection="1"/>
    <xf numFmtId="4" fontId="6" fillId="0" borderId="19" xfId="41" applyNumberFormat="1" applyProtection="1">
      <alignment horizontal="right"/>
    </xf>
    <xf numFmtId="49" fontId="6" fillId="0" borderId="15" xfId="50" applyNumberFormat="1" applyProtection="1">
      <alignment horizontal="center"/>
    </xf>
    <xf numFmtId="0" fontId="6" fillId="2" borderId="0" xfId="54" applyNumberFormat="1" applyProtection="1"/>
    <xf numFmtId="0" fontId="6" fillId="0" borderId="0" xfId="11" applyNumberFormat="1" applyAlignment="1" applyProtection="1">
      <alignment horizontal="left" vertical="center" wrapText="1"/>
    </xf>
    <xf numFmtId="0" fontId="6" fillId="0" borderId="0" xfId="18" applyNumberFormat="1" applyAlignment="1" applyProtection="1">
      <alignment vertical="center" wrapText="1"/>
    </xf>
    <xf numFmtId="0" fontId="9" fillId="0" borderId="0" xfId="33" applyNumberFormat="1" applyAlignment="1" applyProtection="1">
      <alignment vertical="center" wrapText="1"/>
    </xf>
    <xf numFmtId="0" fontId="4" fillId="0" borderId="0" xfId="5" applyNumberFormat="1" applyAlignment="1" applyProtection="1">
      <alignment vertical="center" wrapText="1"/>
    </xf>
    <xf numFmtId="0" fontId="6" fillId="0" borderId="19" xfId="48" applyNumberFormat="1" applyAlignment="1" applyProtection="1">
      <alignment horizontal="left" vertical="center" wrapText="1"/>
    </xf>
    <xf numFmtId="0" fontId="0" fillId="0" borderId="0" xfId="0" applyAlignment="1" applyProtection="1">
      <alignment vertical="center" wrapText="1"/>
      <protection locked="0"/>
    </xf>
    <xf numFmtId="0" fontId="12" fillId="0" borderId="19" xfId="48" applyNumberFormat="1" applyFont="1" applyAlignment="1" applyProtection="1">
      <alignment horizontal="left" vertical="center" wrapText="1"/>
    </xf>
    <xf numFmtId="165" fontId="7" fillId="0" borderId="0" xfId="12" applyNumberFormat="1" applyProtection="1">
      <alignment horizontal="center" vertical="top"/>
    </xf>
    <xf numFmtId="165" fontId="4" fillId="0" borderId="0" xfId="5" applyNumberFormat="1" applyProtection="1"/>
    <xf numFmtId="165" fontId="6" fillId="0" borderId="0" xfId="22" applyNumberFormat="1" applyProtection="1"/>
    <xf numFmtId="165" fontId="9" fillId="0" borderId="0" xfId="33" applyNumberFormat="1" applyProtection="1"/>
    <xf numFmtId="165" fontId="6" fillId="0" borderId="15" xfId="40" applyNumberFormat="1" applyProtection="1">
      <alignment horizontal="right"/>
    </xf>
    <xf numFmtId="165" fontId="6" fillId="2" borderId="0" xfId="54" applyNumberFormat="1" applyProtection="1"/>
    <xf numFmtId="165" fontId="0" fillId="0" borderId="0" xfId="0" applyNumberFormat="1" applyProtection="1">
      <protection locked="0"/>
    </xf>
    <xf numFmtId="0" fontId="4" fillId="0" borderId="0" xfId="15" applyNumberFormat="1" applyBorder="1" applyProtection="1"/>
    <xf numFmtId="0" fontId="6" fillId="0" borderId="24" xfId="48" applyNumberFormat="1" applyBorder="1" applyAlignment="1" applyProtection="1">
      <alignment horizontal="left" vertical="center" wrapText="1"/>
    </xf>
    <xf numFmtId="49" fontId="6" fillId="0" borderId="23" xfId="50" applyNumberFormat="1" applyBorder="1" applyProtection="1">
      <alignment horizontal="center"/>
    </xf>
    <xf numFmtId="165" fontId="6" fillId="0" borderId="23" xfId="40" applyNumberFormat="1" applyBorder="1" applyProtection="1">
      <alignment horizontal="right"/>
    </xf>
    <xf numFmtId="4" fontId="6" fillId="0" borderId="24" xfId="41" applyNumberFormat="1" applyBorder="1" applyProtection="1">
      <alignment horizontal="right"/>
    </xf>
    <xf numFmtId="0" fontId="12" fillId="0" borderId="28" xfId="48" applyNumberFormat="1" applyFont="1" applyBorder="1" applyAlignment="1" applyProtection="1">
      <alignment horizontal="left" vertical="center" wrapText="1"/>
    </xf>
    <xf numFmtId="49" fontId="6" fillId="0" borderId="28" xfId="50" applyNumberFormat="1" applyBorder="1" applyProtection="1">
      <alignment horizontal="center"/>
    </xf>
    <xf numFmtId="165" fontId="6" fillId="0" borderId="28" xfId="40" applyNumberFormat="1" applyBorder="1" applyProtection="1">
      <alignment horizontal="right"/>
    </xf>
    <xf numFmtId="4" fontId="6" fillId="0" borderId="28" xfId="41" applyNumberFormat="1" applyBorder="1" applyProtection="1">
      <alignment horizontal="right"/>
    </xf>
    <xf numFmtId="0" fontId="6" fillId="0" borderId="28" xfId="48" applyNumberFormat="1" applyBorder="1" applyAlignment="1" applyProtection="1">
      <alignment horizontal="left" vertical="center" wrapText="1"/>
    </xf>
    <xf numFmtId="0" fontId="15" fillId="0" borderId="28" xfId="48" applyNumberFormat="1" applyFont="1" applyBorder="1" applyAlignment="1" applyProtection="1">
      <alignment horizontal="left" vertical="center" wrapText="1"/>
    </xf>
    <xf numFmtId="0" fontId="12" fillId="0" borderId="28" xfId="48" applyNumberFormat="1" applyFont="1" applyBorder="1" applyAlignment="1" applyProtection="1">
      <alignment horizontal="left" vertical="center" wrapText="1" indent="2"/>
    </xf>
    <xf numFmtId="49" fontId="6" fillId="0" borderId="28" xfId="50" applyNumberFormat="1" applyBorder="1" applyAlignment="1" applyProtection="1">
      <alignment horizontal="center"/>
    </xf>
    <xf numFmtId="0" fontId="6" fillId="0" borderId="28" xfId="48" applyNumberFormat="1" applyBorder="1" applyAlignment="1" applyProtection="1">
      <alignment vertical="top" wrapText="1"/>
    </xf>
    <xf numFmtId="0" fontId="6" fillId="0" borderId="28" xfId="48" applyNumberFormat="1" applyBorder="1" applyAlignment="1" applyProtection="1">
      <alignment horizontal="left" vertical="top" wrapText="1"/>
    </xf>
    <xf numFmtId="0" fontId="12" fillId="0" borderId="28" xfId="48" applyNumberFormat="1" applyFont="1" applyBorder="1" applyAlignment="1" applyProtection="1">
      <alignment horizontal="left" vertical="top" wrapText="1"/>
    </xf>
    <xf numFmtId="0" fontId="4" fillId="0" borderId="0" xfId="10" applyNumberFormat="1" applyBorder="1" applyProtection="1"/>
    <xf numFmtId="0" fontId="6" fillId="0" borderId="29" xfId="48" applyNumberFormat="1" applyBorder="1" applyAlignment="1" applyProtection="1">
      <alignment horizontal="left" vertical="center" wrapText="1"/>
    </xf>
    <xf numFmtId="49" fontId="6" fillId="0" borderId="30" xfId="50" applyNumberFormat="1" applyBorder="1" applyProtection="1">
      <alignment horizontal="center"/>
    </xf>
    <xf numFmtId="165" fontId="6" fillId="0" borderId="30" xfId="40" applyNumberFormat="1" applyBorder="1" applyProtection="1">
      <alignment horizontal="right"/>
    </xf>
    <xf numFmtId="4" fontId="6" fillId="0" borderId="29" xfId="41" applyNumberFormat="1" applyBorder="1" applyProtection="1">
      <alignment horizontal="right"/>
    </xf>
    <xf numFmtId="49" fontId="13" fillId="0" borderId="28" xfId="35" applyFont="1" applyBorder="1" applyAlignment="1">
      <alignment horizontal="center" vertical="center" wrapText="1"/>
    </xf>
    <xf numFmtId="49" fontId="13" fillId="0" borderId="28" xfId="35" applyFont="1" applyBorder="1">
      <alignment horizontal="center" vertical="center" wrapText="1"/>
    </xf>
    <xf numFmtId="165" fontId="13" fillId="0" borderId="28" xfId="35" applyNumberFormat="1" applyFont="1" applyBorder="1" applyProtection="1">
      <alignment horizontal="center" vertical="center" wrapText="1"/>
    </xf>
    <xf numFmtId="49" fontId="13" fillId="0" borderId="28" xfId="35" applyNumberFormat="1" applyFont="1" applyBorder="1" applyProtection="1">
      <alignment horizontal="center" vertical="center" wrapText="1"/>
    </xf>
    <xf numFmtId="165" fontId="14" fillId="0" borderId="28" xfId="40" applyNumberFormat="1" applyFont="1" applyBorder="1" applyProtection="1">
      <alignment horizontal="right"/>
    </xf>
    <xf numFmtId="49" fontId="15" fillId="0" borderId="28" xfId="50" applyNumberFormat="1" applyFont="1" applyBorder="1" applyProtection="1">
      <alignment horizontal="center"/>
    </xf>
    <xf numFmtId="0" fontId="10" fillId="0" borderId="0" xfId="1" applyNumberFormat="1" applyFont="1" applyAlignment="1" applyProtection="1">
      <alignment vertical="center" wrapText="1"/>
    </xf>
    <xf numFmtId="0" fontId="4" fillId="0" borderId="0" xfId="19" applyNumberFormat="1" applyFont="1" applyProtection="1">
      <alignment horizontal="center"/>
    </xf>
    <xf numFmtId="0" fontId="11" fillId="0" borderId="0" xfId="19" applyFont="1">
      <alignment horizontal="center"/>
    </xf>
  </cellXfs>
  <cellStyles count="55">
    <cellStyle name="xl22" xfId="1"/>
    <cellStyle name="xl23" xfId="7"/>
    <cellStyle name="xl24" xfId="11"/>
    <cellStyle name="xl25" xfId="18"/>
    <cellStyle name="xl26" xfId="33"/>
    <cellStyle name="xl27" xfId="5"/>
    <cellStyle name="xl28" xfId="35"/>
    <cellStyle name="xl29" xfId="37"/>
    <cellStyle name="xl30" xfId="43"/>
    <cellStyle name="xl31" xfId="48"/>
    <cellStyle name="xl33" xfId="12"/>
    <cellStyle name="xl34" xfId="29"/>
    <cellStyle name="xl35" xfId="38"/>
    <cellStyle name="xl36" xfId="44"/>
    <cellStyle name="xl37" xfId="49"/>
    <cellStyle name="xl38" xfId="52"/>
    <cellStyle name="xl39" xfId="30"/>
    <cellStyle name="xl40" xfId="22"/>
    <cellStyle name="xl41" xfId="39"/>
    <cellStyle name="xl42" xfId="45"/>
    <cellStyle name="xl43" xfId="50"/>
    <cellStyle name="xl44" xfId="36"/>
    <cellStyle name="xl45" xfId="40"/>
    <cellStyle name="xl46" xfId="54"/>
    <cellStyle name="xl47" xfId="2"/>
    <cellStyle name="xl48" xfId="19"/>
    <cellStyle name="xl49" xfId="25"/>
    <cellStyle name="xl50" xfId="27"/>
    <cellStyle name="xl51" xfId="8"/>
    <cellStyle name="xl52" xfId="13"/>
    <cellStyle name="xl53" xfId="20"/>
    <cellStyle name="xl54" xfId="3"/>
    <cellStyle name="xl55" xfId="34"/>
    <cellStyle name="xl56" xfId="9"/>
    <cellStyle name="xl57" xfId="14"/>
    <cellStyle name="xl58" xfId="21"/>
    <cellStyle name="xl59" xfId="24"/>
    <cellStyle name="xl60" xfId="26"/>
    <cellStyle name="xl61" xfId="28"/>
    <cellStyle name="xl62" xfId="31"/>
    <cellStyle name="xl63" xfId="32"/>
    <cellStyle name="xl64" xfId="4"/>
    <cellStyle name="xl65" xfId="10"/>
    <cellStyle name="xl66" xfId="15"/>
    <cellStyle name="xl67" xfId="41"/>
    <cellStyle name="xl68" xfId="46"/>
    <cellStyle name="xl69" xfId="42"/>
    <cellStyle name="xl70" xfId="47"/>
    <cellStyle name="xl71" xfId="51"/>
    <cellStyle name="xl72" xfId="53"/>
    <cellStyle name="xl73" xfId="6"/>
    <cellStyle name="xl74" xfId="16"/>
    <cellStyle name="xl75" xfId="23"/>
    <cellStyle name="xl76" xfId="17"/>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3"/>
  <sheetViews>
    <sheetView tabSelected="1" view="pageLayout" topLeftCell="A7" zoomScaleNormal="100" workbookViewId="0">
      <selection activeCell="E83" sqref="E83:E85"/>
    </sheetView>
  </sheetViews>
  <sheetFormatPr defaultRowHeight="15" x14ac:dyDescent="0.25"/>
  <cols>
    <col min="1" max="1" width="52.28515625" style="16" customWidth="1"/>
    <col min="2" max="2" width="21.85546875" style="2" customWidth="1"/>
    <col min="3" max="3" width="10.7109375" style="24" customWidth="1"/>
    <col min="4" max="4" width="10.85546875" style="24" customWidth="1"/>
    <col min="5" max="5" width="9.140625" style="2" customWidth="1"/>
    <col min="6" max="6" width="9.7109375" style="2" customWidth="1"/>
    <col min="7" max="16384" width="9.140625" style="2"/>
  </cols>
  <sheetData>
    <row r="1" spans="1:6" s="52" customFormat="1" ht="15" customHeight="1" x14ac:dyDescent="0.25">
      <c r="A1" s="52" t="s">
        <v>197</v>
      </c>
    </row>
    <row r="2" spans="1:6" s="52" customFormat="1" ht="15" customHeight="1" x14ac:dyDescent="0.25"/>
    <row r="3" spans="1:6" x14ac:dyDescent="0.25">
      <c r="A3" s="11"/>
      <c r="B3" s="4"/>
      <c r="C3" s="18"/>
      <c r="D3" s="19"/>
      <c r="E3" s="1"/>
      <c r="F3" s="1"/>
    </row>
    <row r="4" spans="1:6" x14ac:dyDescent="0.25">
      <c r="A4" s="12"/>
      <c r="B4" s="53" t="s">
        <v>319</v>
      </c>
      <c r="C4" s="54"/>
      <c r="D4" s="19"/>
      <c r="E4" s="1"/>
      <c r="F4" s="1"/>
    </row>
    <row r="5" spans="1:6" x14ac:dyDescent="0.25">
      <c r="A5" s="11"/>
      <c r="B5" s="3"/>
      <c r="C5" s="20"/>
      <c r="D5" s="19"/>
      <c r="E5" s="1"/>
      <c r="F5" s="1"/>
    </row>
    <row r="6" spans="1:6" x14ac:dyDescent="0.25">
      <c r="A6" s="13"/>
      <c r="B6" s="7"/>
      <c r="C6" s="21"/>
      <c r="D6" s="19"/>
      <c r="E6" s="1"/>
      <c r="F6" s="1"/>
    </row>
    <row r="7" spans="1:6" x14ac:dyDescent="0.25">
      <c r="A7" s="14"/>
      <c r="B7" s="1"/>
      <c r="C7" s="19"/>
      <c r="D7" s="19"/>
      <c r="E7" s="1"/>
      <c r="F7" s="1"/>
    </row>
    <row r="8" spans="1:6" ht="36" x14ac:dyDescent="0.25">
      <c r="A8" s="46" t="s">
        <v>1</v>
      </c>
      <c r="B8" s="47" t="s">
        <v>0</v>
      </c>
      <c r="C8" s="48" t="s">
        <v>199</v>
      </c>
      <c r="D8" s="48" t="s">
        <v>200</v>
      </c>
      <c r="E8" s="49" t="s">
        <v>195</v>
      </c>
      <c r="F8" s="41"/>
    </row>
    <row r="9" spans="1:6" ht="21" customHeight="1" x14ac:dyDescent="0.25">
      <c r="A9" s="30" t="s">
        <v>2</v>
      </c>
      <c r="B9" s="31" t="s">
        <v>3</v>
      </c>
      <c r="C9" s="32">
        <f>C10+C18+C28+C38+C48+C53+C64+C71+C80+C91+C121</f>
        <v>71642.8</v>
      </c>
      <c r="D9" s="32">
        <f>D10+D18+D28+D38+D48+D53+D64+D71+D80+D91+D121</f>
        <v>56436.499999999993</v>
      </c>
      <c r="E9" s="33">
        <f t="shared" ref="E9:E70" si="0">D9/C9*100</f>
        <v>78.774838504357717</v>
      </c>
      <c r="F9" s="25"/>
    </row>
    <row r="10" spans="1:6" ht="24.75" customHeight="1" x14ac:dyDescent="0.25">
      <c r="A10" s="30" t="s">
        <v>4</v>
      </c>
      <c r="B10" s="31" t="s">
        <v>5</v>
      </c>
      <c r="C10" s="32">
        <f>C11</f>
        <v>22706</v>
      </c>
      <c r="D10" s="32">
        <f>D11</f>
        <v>16453.3</v>
      </c>
      <c r="E10" s="33">
        <f t="shared" si="0"/>
        <v>72.462344754690392</v>
      </c>
      <c r="F10" s="25"/>
    </row>
    <row r="11" spans="1:6" ht="21.75" customHeight="1" x14ac:dyDescent="0.25">
      <c r="A11" s="34" t="s">
        <v>6</v>
      </c>
      <c r="B11" s="31" t="s">
        <v>7</v>
      </c>
      <c r="C11" s="50">
        <f>C12+C13+C14+C15+C17</f>
        <v>22706</v>
      </c>
      <c r="D11" s="50">
        <f>D12+D13+D14+D15+D17+D16</f>
        <v>16453.3</v>
      </c>
      <c r="E11" s="33">
        <f t="shared" si="0"/>
        <v>72.462344754690392</v>
      </c>
      <c r="F11" s="25"/>
    </row>
    <row r="12" spans="1:6" ht="84" customHeight="1" x14ac:dyDescent="0.25">
      <c r="A12" s="34" t="s">
        <v>275</v>
      </c>
      <c r="B12" s="31" t="s">
        <v>8</v>
      </c>
      <c r="C12" s="32">
        <v>22378</v>
      </c>
      <c r="D12" s="32">
        <v>16207.9</v>
      </c>
      <c r="E12" s="33">
        <f t="shared" si="0"/>
        <v>72.427830905353474</v>
      </c>
      <c r="F12" s="25"/>
    </row>
    <row r="13" spans="1:6" ht="80.25" customHeight="1" x14ac:dyDescent="0.25">
      <c r="A13" s="42" t="s">
        <v>9</v>
      </c>
      <c r="B13" s="43" t="s">
        <v>10</v>
      </c>
      <c r="C13" s="44">
        <v>169</v>
      </c>
      <c r="D13" s="44">
        <v>109.1</v>
      </c>
      <c r="E13" s="45">
        <f t="shared" si="0"/>
        <v>64.556213017751475</v>
      </c>
      <c r="F13" s="5"/>
    </row>
    <row r="14" spans="1:6" ht="66.75" customHeight="1" x14ac:dyDescent="0.25">
      <c r="A14" s="15" t="s">
        <v>276</v>
      </c>
      <c r="B14" s="9" t="s">
        <v>11</v>
      </c>
      <c r="C14" s="22">
        <v>128</v>
      </c>
      <c r="D14" s="22">
        <v>60.1</v>
      </c>
      <c r="E14" s="8">
        <f t="shared" si="0"/>
        <v>46.953125</v>
      </c>
      <c r="F14" s="5"/>
    </row>
    <row r="15" spans="1:6" ht="48" customHeight="1" x14ac:dyDescent="0.25">
      <c r="A15" s="15" t="s">
        <v>277</v>
      </c>
      <c r="B15" s="9" t="s">
        <v>264</v>
      </c>
      <c r="C15" s="22">
        <v>31</v>
      </c>
      <c r="D15" s="22">
        <v>92.1</v>
      </c>
      <c r="E15" s="8">
        <f t="shared" si="0"/>
        <v>297.09677419354836</v>
      </c>
      <c r="F15" s="5"/>
    </row>
    <row r="16" spans="1:6" ht="85.5" customHeight="1" x14ac:dyDescent="0.25">
      <c r="A16" s="15" t="s">
        <v>310</v>
      </c>
      <c r="B16" s="9" t="s">
        <v>311</v>
      </c>
      <c r="C16" s="22"/>
      <c r="D16" s="22">
        <v>-32.200000000000003</v>
      </c>
      <c r="E16" s="8"/>
      <c r="F16" s="5"/>
    </row>
    <row r="17" spans="1:6" ht="48" customHeight="1" x14ac:dyDescent="0.25">
      <c r="A17" s="15" t="s">
        <v>278</v>
      </c>
      <c r="B17" s="9" t="s">
        <v>279</v>
      </c>
      <c r="C17" s="22"/>
      <c r="D17" s="22">
        <v>16.3</v>
      </c>
      <c r="E17" s="8"/>
      <c r="F17" s="5"/>
    </row>
    <row r="18" spans="1:6" ht="30" customHeight="1" x14ac:dyDescent="0.25">
      <c r="A18" s="17" t="s">
        <v>12</v>
      </c>
      <c r="B18" s="9" t="s">
        <v>13</v>
      </c>
      <c r="C18" s="22">
        <f>C19</f>
        <v>9960.5</v>
      </c>
      <c r="D18" s="22">
        <f>D19</f>
        <v>7359.3</v>
      </c>
      <c r="E18" s="8">
        <f t="shared" si="0"/>
        <v>73.884845138296271</v>
      </c>
      <c r="F18" s="5"/>
    </row>
    <row r="19" spans="1:6" ht="30.75" customHeight="1" x14ac:dyDescent="0.25">
      <c r="A19" s="15" t="s">
        <v>14</v>
      </c>
      <c r="B19" s="9" t="s">
        <v>15</v>
      </c>
      <c r="C19" s="22">
        <f>C20+C22+C24+C26</f>
        <v>9960.5</v>
      </c>
      <c r="D19" s="22">
        <f>D20+D22+D24+D26</f>
        <v>7359.3</v>
      </c>
      <c r="E19" s="8">
        <f t="shared" si="0"/>
        <v>73.884845138296271</v>
      </c>
      <c r="F19" s="5"/>
    </row>
    <row r="20" spans="1:6" ht="54" customHeight="1" x14ac:dyDescent="0.25">
      <c r="A20" s="15" t="s">
        <v>16</v>
      </c>
      <c r="B20" s="9" t="s">
        <v>17</v>
      </c>
      <c r="C20" s="22">
        <f>C21</f>
        <v>5209.5</v>
      </c>
      <c r="D20" s="22">
        <f>D21</f>
        <v>3724.4</v>
      </c>
      <c r="E20" s="8">
        <f t="shared" si="0"/>
        <v>71.492465687685964</v>
      </c>
      <c r="F20" s="5"/>
    </row>
    <row r="21" spans="1:6" ht="82.5" customHeight="1" x14ac:dyDescent="0.25">
      <c r="A21" s="15" t="s">
        <v>18</v>
      </c>
      <c r="B21" s="9" t="s">
        <v>19</v>
      </c>
      <c r="C21" s="22">
        <v>5209.5</v>
      </c>
      <c r="D21" s="22">
        <v>3724.4</v>
      </c>
      <c r="E21" s="8">
        <f t="shared" si="0"/>
        <v>71.492465687685964</v>
      </c>
      <c r="F21" s="5"/>
    </row>
    <row r="22" spans="1:6" ht="63.75" customHeight="1" x14ac:dyDescent="0.25">
      <c r="A22" s="15" t="s">
        <v>20</v>
      </c>
      <c r="B22" s="9" t="s">
        <v>21</v>
      </c>
      <c r="C22" s="22">
        <f>C23</f>
        <v>23.5</v>
      </c>
      <c r="D22" s="22">
        <f>D23</f>
        <v>21.7</v>
      </c>
      <c r="E22" s="8">
        <f t="shared" si="0"/>
        <v>92.340425531914889</v>
      </c>
      <c r="F22" s="5"/>
    </row>
    <row r="23" spans="1:6" ht="95.25" customHeight="1" x14ac:dyDescent="0.25">
      <c r="A23" s="15" t="s">
        <v>22</v>
      </c>
      <c r="B23" s="9" t="s">
        <v>23</v>
      </c>
      <c r="C23" s="22">
        <v>23.5</v>
      </c>
      <c r="D23" s="22">
        <v>21.7</v>
      </c>
      <c r="E23" s="8">
        <f t="shared" si="0"/>
        <v>92.340425531914889</v>
      </c>
      <c r="F23" s="5"/>
    </row>
    <row r="24" spans="1:6" ht="55.5" customHeight="1" x14ac:dyDescent="0.25">
      <c r="A24" s="15" t="s">
        <v>24</v>
      </c>
      <c r="B24" s="9" t="s">
        <v>25</v>
      </c>
      <c r="C24" s="22">
        <f>C25</f>
        <v>5261.1</v>
      </c>
      <c r="D24" s="22">
        <f>D25</f>
        <v>3992.5</v>
      </c>
      <c r="E24" s="8">
        <f t="shared" si="0"/>
        <v>75.887171884206722</v>
      </c>
      <c r="F24" s="5"/>
    </row>
    <row r="25" spans="1:6" ht="84.75" customHeight="1" x14ac:dyDescent="0.25">
      <c r="A25" s="15" t="s">
        <v>26</v>
      </c>
      <c r="B25" s="9" t="s">
        <v>27</v>
      </c>
      <c r="C25" s="22">
        <v>5261.1</v>
      </c>
      <c r="D25" s="22">
        <v>3992.5</v>
      </c>
      <c r="E25" s="8">
        <f t="shared" si="0"/>
        <v>75.887171884206722</v>
      </c>
      <c r="F25" s="5"/>
    </row>
    <row r="26" spans="1:6" ht="54.75" customHeight="1" x14ac:dyDescent="0.25">
      <c r="A26" s="15" t="s">
        <v>28</v>
      </c>
      <c r="B26" s="9" t="s">
        <v>29</v>
      </c>
      <c r="C26" s="22">
        <f>C27</f>
        <v>-533.6</v>
      </c>
      <c r="D26" s="22">
        <f>D27</f>
        <v>-379.3</v>
      </c>
      <c r="E26" s="8">
        <f t="shared" si="0"/>
        <v>71.083208395802103</v>
      </c>
      <c r="F26" s="5"/>
    </row>
    <row r="27" spans="1:6" ht="85.5" customHeight="1" x14ac:dyDescent="0.25">
      <c r="A27" s="26" t="s">
        <v>30</v>
      </c>
      <c r="B27" s="27" t="s">
        <v>31</v>
      </c>
      <c r="C27" s="28">
        <v>-533.6</v>
      </c>
      <c r="D27" s="28">
        <v>-379.3</v>
      </c>
      <c r="E27" s="29">
        <f t="shared" si="0"/>
        <v>71.083208395802103</v>
      </c>
      <c r="F27" s="5"/>
    </row>
    <row r="28" spans="1:6" ht="21" customHeight="1" x14ac:dyDescent="0.25">
      <c r="A28" s="30" t="s">
        <v>32</v>
      </c>
      <c r="B28" s="31" t="s">
        <v>33</v>
      </c>
      <c r="C28" s="32">
        <f>C30+C32+C35+C37</f>
        <v>23617</v>
      </c>
      <c r="D28" s="32">
        <f>D30+D32+D35+D37</f>
        <v>20720.8</v>
      </c>
      <c r="E28" s="33">
        <f t="shared" si="0"/>
        <v>87.736799762882669</v>
      </c>
      <c r="F28" s="25"/>
    </row>
    <row r="29" spans="1:6" ht="32.25" customHeight="1" x14ac:dyDescent="0.25">
      <c r="A29" s="34" t="s">
        <v>34</v>
      </c>
      <c r="B29" s="31" t="s">
        <v>35</v>
      </c>
      <c r="C29" s="32">
        <f>C30+C32</f>
        <v>21666</v>
      </c>
      <c r="D29" s="32">
        <f>D30+D32</f>
        <v>19536.599999999999</v>
      </c>
      <c r="E29" s="33">
        <f t="shared" si="0"/>
        <v>90.171697590695089</v>
      </c>
      <c r="F29" s="25"/>
    </row>
    <row r="30" spans="1:6" ht="33" customHeight="1" x14ac:dyDescent="0.25">
      <c r="A30" s="34" t="s">
        <v>36</v>
      </c>
      <c r="B30" s="31" t="s">
        <v>37</v>
      </c>
      <c r="C30" s="32">
        <f>C31</f>
        <v>14219</v>
      </c>
      <c r="D30" s="32">
        <f>D31</f>
        <v>11464.9</v>
      </c>
      <c r="E30" s="33">
        <f t="shared" si="0"/>
        <v>80.630846051058441</v>
      </c>
      <c r="F30" s="25"/>
    </row>
    <row r="31" spans="1:6" ht="28.5" customHeight="1" x14ac:dyDescent="0.25">
      <c r="A31" s="34" t="s">
        <v>36</v>
      </c>
      <c r="B31" s="31" t="s">
        <v>38</v>
      </c>
      <c r="C31" s="32">
        <v>14219</v>
      </c>
      <c r="D31" s="32">
        <v>11464.9</v>
      </c>
      <c r="E31" s="33">
        <f t="shared" si="0"/>
        <v>80.630846051058441</v>
      </c>
      <c r="F31" s="25"/>
    </row>
    <row r="32" spans="1:6" ht="44.25" customHeight="1" x14ac:dyDescent="0.25">
      <c r="A32" s="34" t="s">
        <v>39</v>
      </c>
      <c r="B32" s="31" t="s">
        <v>40</v>
      </c>
      <c r="C32" s="32">
        <f>C33</f>
        <v>7447</v>
      </c>
      <c r="D32" s="32">
        <f>D33</f>
        <v>8071.7</v>
      </c>
      <c r="E32" s="33">
        <f t="shared" si="0"/>
        <v>108.38861286424064</v>
      </c>
      <c r="F32" s="25"/>
    </row>
    <row r="33" spans="1:6" ht="51.75" customHeight="1" x14ac:dyDescent="0.25">
      <c r="A33" s="34" t="s">
        <v>41</v>
      </c>
      <c r="B33" s="31" t="s">
        <v>42</v>
      </c>
      <c r="C33" s="32">
        <v>7447</v>
      </c>
      <c r="D33" s="32">
        <v>8071.7</v>
      </c>
      <c r="E33" s="33">
        <f t="shared" si="0"/>
        <v>108.38861286424064</v>
      </c>
      <c r="F33" s="25"/>
    </row>
    <row r="34" spans="1:6" ht="21" customHeight="1" x14ac:dyDescent="0.25">
      <c r="A34" s="34" t="s">
        <v>43</v>
      </c>
      <c r="B34" s="31" t="s">
        <v>44</v>
      </c>
      <c r="C34" s="32">
        <f>C35</f>
        <v>5</v>
      </c>
      <c r="D34" s="32">
        <f>D35</f>
        <v>28.4</v>
      </c>
      <c r="E34" s="33">
        <f t="shared" si="0"/>
        <v>568</v>
      </c>
      <c r="F34" s="25"/>
    </row>
    <row r="35" spans="1:6" ht="21" customHeight="1" x14ac:dyDescent="0.25">
      <c r="A35" s="34" t="s">
        <v>43</v>
      </c>
      <c r="B35" s="31" t="s">
        <v>45</v>
      </c>
      <c r="C35" s="32">
        <v>5</v>
      </c>
      <c r="D35" s="32">
        <v>28.4</v>
      </c>
      <c r="E35" s="33">
        <f t="shared" si="0"/>
        <v>568</v>
      </c>
      <c r="F35" s="25"/>
    </row>
    <row r="36" spans="1:6" ht="27" customHeight="1" x14ac:dyDescent="0.25">
      <c r="A36" s="34" t="s">
        <v>46</v>
      </c>
      <c r="B36" s="31" t="s">
        <v>47</v>
      </c>
      <c r="C36" s="32">
        <f>C37</f>
        <v>1946</v>
      </c>
      <c r="D36" s="32">
        <f>D37</f>
        <v>1155.8</v>
      </c>
      <c r="E36" s="33">
        <f t="shared" si="0"/>
        <v>59.393627954779028</v>
      </c>
      <c r="F36" s="25"/>
    </row>
    <row r="37" spans="1:6" ht="35.25" customHeight="1" x14ac:dyDescent="0.25">
      <c r="A37" s="34" t="s">
        <v>48</v>
      </c>
      <c r="B37" s="31" t="s">
        <v>49</v>
      </c>
      <c r="C37" s="32">
        <v>1946</v>
      </c>
      <c r="D37" s="32">
        <v>1155.8</v>
      </c>
      <c r="E37" s="33">
        <f t="shared" si="0"/>
        <v>59.393627954779028</v>
      </c>
      <c r="F37" s="25"/>
    </row>
    <row r="38" spans="1:6" ht="21.75" customHeight="1" x14ac:dyDescent="0.25">
      <c r="A38" s="30" t="s">
        <v>50</v>
      </c>
      <c r="B38" s="31" t="s">
        <v>51</v>
      </c>
      <c r="C38" s="32">
        <f>C39+C41+C43</f>
        <v>3337</v>
      </c>
      <c r="D38" s="32">
        <f>D39+D41+D43</f>
        <v>1893.6999999999998</v>
      </c>
      <c r="E38" s="33">
        <f t="shared" si="0"/>
        <v>56.74857656577764</v>
      </c>
      <c r="F38" s="25"/>
    </row>
    <row r="39" spans="1:6" ht="21" customHeight="1" x14ac:dyDescent="0.25">
      <c r="A39" s="34" t="s">
        <v>52</v>
      </c>
      <c r="B39" s="31" t="s">
        <v>53</v>
      </c>
      <c r="C39" s="32">
        <f>C40</f>
        <v>1008</v>
      </c>
      <c r="D39" s="32">
        <f>D40</f>
        <v>340.1</v>
      </c>
      <c r="E39" s="33">
        <f t="shared" si="0"/>
        <v>33.740079365079367</v>
      </c>
      <c r="F39" s="25"/>
    </row>
    <row r="40" spans="1:6" ht="38.25" customHeight="1" x14ac:dyDescent="0.25">
      <c r="A40" s="34" t="s">
        <v>54</v>
      </c>
      <c r="B40" s="31" t="s">
        <v>55</v>
      </c>
      <c r="C40" s="32">
        <v>1008</v>
      </c>
      <c r="D40" s="32">
        <v>340.1</v>
      </c>
      <c r="E40" s="33">
        <f t="shared" si="0"/>
        <v>33.740079365079367</v>
      </c>
      <c r="F40" s="25"/>
    </row>
    <row r="41" spans="1:6" ht="20.25" customHeight="1" x14ac:dyDescent="0.25">
      <c r="A41" s="34" t="s">
        <v>56</v>
      </c>
      <c r="B41" s="31" t="s">
        <v>57</v>
      </c>
      <c r="C41" s="32">
        <f>C42</f>
        <v>637</v>
      </c>
      <c r="D41" s="32">
        <f>D42</f>
        <v>535.4</v>
      </c>
      <c r="E41" s="33">
        <f t="shared" si="0"/>
        <v>84.050235478806897</v>
      </c>
      <c r="F41" s="25"/>
    </row>
    <row r="42" spans="1:6" ht="27.75" customHeight="1" x14ac:dyDescent="0.25">
      <c r="A42" s="34" t="s">
        <v>58</v>
      </c>
      <c r="B42" s="31" t="s">
        <v>59</v>
      </c>
      <c r="C42" s="32">
        <v>637</v>
      </c>
      <c r="D42" s="32">
        <v>535.4</v>
      </c>
      <c r="E42" s="33">
        <f t="shared" si="0"/>
        <v>84.050235478806897</v>
      </c>
      <c r="F42" s="25"/>
    </row>
    <row r="43" spans="1:6" ht="21" customHeight="1" x14ac:dyDescent="0.25">
      <c r="A43" s="34" t="s">
        <v>196</v>
      </c>
      <c r="B43" s="31" t="s">
        <v>60</v>
      </c>
      <c r="C43" s="32">
        <f>C44+C46</f>
        <v>1692</v>
      </c>
      <c r="D43" s="32">
        <f>D44+D46</f>
        <v>1018.1999999999999</v>
      </c>
      <c r="E43" s="33">
        <f t="shared" si="0"/>
        <v>60.177304964539005</v>
      </c>
      <c r="F43" s="25"/>
    </row>
    <row r="44" spans="1:6" ht="20.25" customHeight="1" x14ac:dyDescent="0.25">
      <c r="A44" s="34" t="s">
        <v>61</v>
      </c>
      <c r="B44" s="31" t="s">
        <v>62</v>
      </c>
      <c r="C44" s="32">
        <f>C45</f>
        <v>1013</v>
      </c>
      <c r="D44" s="32">
        <f>D45</f>
        <v>789.3</v>
      </c>
      <c r="E44" s="33">
        <f t="shared" si="0"/>
        <v>77.917077986179663</v>
      </c>
      <c r="F44" s="25"/>
    </row>
    <row r="45" spans="1:6" ht="24.75" customHeight="1" x14ac:dyDescent="0.25">
      <c r="A45" s="34" t="s">
        <v>63</v>
      </c>
      <c r="B45" s="31" t="s">
        <v>64</v>
      </c>
      <c r="C45" s="32">
        <v>1013</v>
      </c>
      <c r="D45" s="32">
        <v>789.3</v>
      </c>
      <c r="E45" s="33">
        <f t="shared" si="0"/>
        <v>77.917077986179663</v>
      </c>
      <c r="F45" s="25"/>
    </row>
    <row r="46" spans="1:6" ht="20.25" customHeight="1" x14ac:dyDescent="0.25">
      <c r="A46" s="34" t="s">
        <v>65</v>
      </c>
      <c r="B46" s="31" t="s">
        <v>66</v>
      </c>
      <c r="C46" s="32">
        <f>C47</f>
        <v>679</v>
      </c>
      <c r="D46" s="32">
        <f>D47</f>
        <v>228.9</v>
      </c>
      <c r="E46" s="33">
        <f t="shared" si="0"/>
        <v>33.711340206185568</v>
      </c>
      <c r="F46" s="25"/>
    </row>
    <row r="47" spans="1:6" ht="26.25" customHeight="1" x14ac:dyDescent="0.25">
      <c r="A47" s="34" t="s">
        <v>67</v>
      </c>
      <c r="B47" s="31" t="s">
        <v>68</v>
      </c>
      <c r="C47" s="32">
        <v>679</v>
      </c>
      <c r="D47" s="32">
        <v>228.9</v>
      </c>
      <c r="E47" s="33">
        <f t="shared" si="0"/>
        <v>33.711340206185568</v>
      </c>
      <c r="F47" s="25"/>
    </row>
    <row r="48" spans="1:6" ht="19.5" customHeight="1" x14ac:dyDescent="0.25">
      <c r="A48" s="30" t="s">
        <v>69</v>
      </c>
      <c r="B48" s="31" t="s">
        <v>70</v>
      </c>
      <c r="C48" s="32">
        <f>C49+C51</f>
        <v>1912.3</v>
      </c>
      <c r="D48" s="32">
        <f>D49+D51</f>
        <v>1675.8</v>
      </c>
      <c r="E48" s="33">
        <f t="shared" si="0"/>
        <v>87.632693615018567</v>
      </c>
      <c r="F48" s="25"/>
    </row>
    <row r="49" spans="1:6" ht="31.5" customHeight="1" x14ac:dyDescent="0.25">
      <c r="A49" s="34" t="s">
        <v>71</v>
      </c>
      <c r="B49" s="31" t="s">
        <v>72</v>
      </c>
      <c r="C49" s="32">
        <f>C50</f>
        <v>1912</v>
      </c>
      <c r="D49" s="32">
        <f>D50</f>
        <v>1675.5</v>
      </c>
      <c r="E49" s="33">
        <f t="shared" si="0"/>
        <v>87.630753138075306</v>
      </c>
      <c r="F49" s="25"/>
    </row>
    <row r="50" spans="1:6" ht="40.5" customHeight="1" x14ac:dyDescent="0.25">
      <c r="A50" s="34" t="s">
        <v>73</v>
      </c>
      <c r="B50" s="31" t="s">
        <v>74</v>
      </c>
      <c r="C50" s="32">
        <v>1912</v>
      </c>
      <c r="D50" s="32">
        <v>1675.5</v>
      </c>
      <c r="E50" s="33">
        <f t="shared" si="0"/>
        <v>87.630753138075306</v>
      </c>
      <c r="F50" s="25"/>
    </row>
    <row r="51" spans="1:6" ht="38.25" customHeight="1" x14ac:dyDescent="0.25">
      <c r="A51" s="34" t="s">
        <v>75</v>
      </c>
      <c r="B51" s="31" t="s">
        <v>76</v>
      </c>
      <c r="C51" s="32">
        <f>C52</f>
        <v>0.3</v>
      </c>
      <c r="D51" s="32">
        <f>D52</f>
        <v>0.3</v>
      </c>
      <c r="E51" s="33">
        <f t="shared" si="0"/>
        <v>100</v>
      </c>
      <c r="F51" s="25"/>
    </row>
    <row r="52" spans="1:6" ht="46.5" customHeight="1" x14ac:dyDescent="0.25">
      <c r="A52" s="34" t="s">
        <v>77</v>
      </c>
      <c r="B52" s="31" t="s">
        <v>78</v>
      </c>
      <c r="C52" s="32">
        <v>0.3</v>
      </c>
      <c r="D52" s="32">
        <v>0.3</v>
      </c>
      <c r="E52" s="33">
        <f t="shared" si="0"/>
        <v>100</v>
      </c>
      <c r="F52" s="25"/>
    </row>
    <row r="53" spans="1:6" ht="31.5" customHeight="1" x14ac:dyDescent="0.25">
      <c r="A53" s="30" t="s">
        <v>79</v>
      </c>
      <c r="B53" s="31" t="s">
        <v>80</v>
      </c>
      <c r="C53" s="32">
        <f>C54+C61</f>
        <v>2266.1999999999998</v>
      </c>
      <c r="D53" s="32">
        <f>D54+D61</f>
        <v>1750.8</v>
      </c>
      <c r="E53" s="33">
        <f t="shared" si="0"/>
        <v>77.257082340481858</v>
      </c>
      <c r="F53" s="25"/>
    </row>
    <row r="54" spans="1:6" ht="62.25" customHeight="1" x14ac:dyDescent="0.25">
      <c r="A54" s="34" t="s">
        <v>81</v>
      </c>
      <c r="B54" s="31" t="s">
        <v>82</v>
      </c>
      <c r="C54" s="32">
        <f>C55+C57+C59</f>
        <v>1944</v>
      </c>
      <c r="D54" s="32">
        <f>D55+D57+D59</f>
        <v>1509</v>
      </c>
      <c r="E54" s="33">
        <f t="shared" si="0"/>
        <v>77.623456790123456</v>
      </c>
      <c r="F54" s="25"/>
    </row>
    <row r="55" spans="1:6" ht="50.25" customHeight="1" x14ac:dyDescent="0.25">
      <c r="A55" s="34" t="s">
        <v>83</v>
      </c>
      <c r="B55" s="31" t="s">
        <v>84</v>
      </c>
      <c r="C55" s="32">
        <f>C56</f>
        <v>1650</v>
      </c>
      <c r="D55" s="32">
        <f>D56</f>
        <v>1278.5</v>
      </c>
      <c r="E55" s="33">
        <f t="shared" si="0"/>
        <v>77.484848484848484</v>
      </c>
      <c r="F55" s="25"/>
    </row>
    <row r="56" spans="1:6" ht="63.75" customHeight="1" x14ac:dyDescent="0.25">
      <c r="A56" s="34" t="s">
        <v>85</v>
      </c>
      <c r="B56" s="31" t="s">
        <v>86</v>
      </c>
      <c r="C56" s="32">
        <v>1650</v>
      </c>
      <c r="D56" s="32">
        <v>1278.5</v>
      </c>
      <c r="E56" s="33">
        <f t="shared" si="0"/>
        <v>77.484848484848484</v>
      </c>
      <c r="F56" s="25"/>
    </row>
    <row r="57" spans="1:6" ht="64.5" customHeight="1" x14ac:dyDescent="0.25">
      <c r="A57" s="34" t="s">
        <v>87</v>
      </c>
      <c r="B57" s="31" t="s">
        <v>88</v>
      </c>
      <c r="C57" s="32">
        <f>C58</f>
        <v>111</v>
      </c>
      <c r="D57" s="32">
        <f>D58</f>
        <v>118.4</v>
      </c>
      <c r="E57" s="33">
        <f t="shared" si="0"/>
        <v>106.66666666666667</v>
      </c>
      <c r="F57" s="25"/>
    </row>
    <row r="58" spans="1:6" ht="62.25" customHeight="1" x14ac:dyDescent="0.25">
      <c r="A58" s="34" t="s">
        <v>89</v>
      </c>
      <c r="B58" s="31" t="s">
        <v>90</v>
      </c>
      <c r="C58" s="32">
        <v>111</v>
      </c>
      <c r="D58" s="32">
        <v>118.4</v>
      </c>
      <c r="E58" s="33">
        <f t="shared" si="0"/>
        <v>106.66666666666667</v>
      </c>
      <c r="F58" s="25"/>
    </row>
    <row r="59" spans="1:6" ht="62.25" customHeight="1" x14ac:dyDescent="0.25">
      <c r="A59" s="34" t="s">
        <v>91</v>
      </c>
      <c r="B59" s="31" t="s">
        <v>92</v>
      </c>
      <c r="C59" s="32">
        <f>C60</f>
        <v>183</v>
      </c>
      <c r="D59" s="32">
        <f>D60</f>
        <v>112.1</v>
      </c>
      <c r="E59" s="33">
        <f t="shared" si="0"/>
        <v>61.256830601092894</v>
      </c>
      <c r="F59" s="25"/>
    </row>
    <row r="60" spans="1:6" ht="50.25" customHeight="1" x14ac:dyDescent="0.25">
      <c r="A60" s="34" t="s">
        <v>93</v>
      </c>
      <c r="B60" s="31" t="s">
        <v>94</v>
      </c>
      <c r="C60" s="32">
        <v>183</v>
      </c>
      <c r="D60" s="32">
        <v>112.1</v>
      </c>
      <c r="E60" s="33">
        <f t="shared" si="0"/>
        <v>61.256830601092894</v>
      </c>
      <c r="F60" s="25"/>
    </row>
    <row r="61" spans="1:6" ht="61.5" customHeight="1" x14ac:dyDescent="0.25">
      <c r="A61" s="34" t="s">
        <v>95</v>
      </c>
      <c r="B61" s="31" t="s">
        <v>96</v>
      </c>
      <c r="C61" s="32">
        <f>C62</f>
        <v>322.2</v>
      </c>
      <c r="D61" s="32">
        <f>D62</f>
        <v>241.8</v>
      </c>
      <c r="E61" s="33">
        <f t="shared" si="0"/>
        <v>75.046554934823092</v>
      </c>
      <c r="F61" s="25"/>
    </row>
    <row r="62" spans="1:6" ht="58.5" customHeight="1" x14ac:dyDescent="0.25">
      <c r="A62" s="34" t="s">
        <v>97</v>
      </c>
      <c r="B62" s="31" t="s">
        <v>98</v>
      </c>
      <c r="C62" s="32">
        <f>C63</f>
        <v>322.2</v>
      </c>
      <c r="D62" s="32">
        <f>D63</f>
        <v>241.8</v>
      </c>
      <c r="E62" s="33">
        <f t="shared" si="0"/>
        <v>75.046554934823092</v>
      </c>
      <c r="F62" s="25"/>
    </row>
    <row r="63" spans="1:6" ht="62.25" customHeight="1" x14ac:dyDescent="0.25">
      <c r="A63" s="34" t="s">
        <v>99</v>
      </c>
      <c r="B63" s="31" t="s">
        <v>100</v>
      </c>
      <c r="C63" s="32">
        <v>322.2</v>
      </c>
      <c r="D63" s="32">
        <v>241.8</v>
      </c>
      <c r="E63" s="33">
        <f t="shared" si="0"/>
        <v>75.046554934823092</v>
      </c>
      <c r="F63" s="25"/>
    </row>
    <row r="64" spans="1:6" ht="24.75" customHeight="1" x14ac:dyDescent="0.25">
      <c r="A64" s="30" t="s">
        <v>101</v>
      </c>
      <c r="B64" s="31" t="s">
        <v>102</v>
      </c>
      <c r="C64" s="32">
        <f>C66+C67+C68</f>
        <v>447.40000000000003</v>
      </c>
      <c r="D64" s="32">
        <f>D65</f>
        <v>388</v>
      </c>
      <c r="E64" s="33">
        <f t="shared" si="0"/>
        <v>86.723290120697357</v>
      </c>
      <c r="F64" s="25"/>
    </row>
    <row r="65" spans="1:6" ht="22.5" customHeight="1" x14ac:dyDescent="0.25">
      <c r="A65" s="34" t="s">
        <v>103</v>
      </c>
      <c r="B65" s="31" t="s">
        <v>104</v>
      </c>
      <c r="C65" s="32">
        <f>C66+C67+C68</f>
        <v>447.40000000000003</v>
      </c>
      <c r="D65" s="32">
        <f>D66+D67+D68</f>
        <v>388</v>
      </c>
      <c r="E65" s="33">
        <f t="shared" si="0"/>
        <v>86.723290120697357</v>
      </c>
      <c r="F65" s="25"/>
    </row>
    <row r="66" spans="1:6" ht="31.5" customHeight="1" x14ac:dyDescent="0.25">
      <c r="A66" s="34" t="s">
        <v>105</v>
      </c>
      <c r="B66" s="31" t="s">
        <v>106</v>
      </c>
      <c r="C66" s="32">
        <v>49</v>
      </c>
      <c r="D66" s="32">
        <v>98</v>
      </c>
      <c r="E66" s="33">
        <f t="shared" si="0"/>
        <v>200</v>
      </c>
      <c r="F66" s="25"/>
    </row>
    <row r="67" spans="1:6" ht="20.25" customHeight="1" x14ac:dyDescent="0.25">
      <c r="A67" s="34" t="s">
        <v>107</v>
      </c>
      <c r="B67" s="31" t="s">
        <v>108</v>
      </c>
      <c r="C67" s="32">
        <v>22.8</v>
      </c>
      <c r="D67" s="32">
        <v>24.7</v>
      </c>
      <c r="E67" s="33">
        <f t="shared" si="0"/>
        <v>108.33333333333333</v>
      </c>
      <c r="F67" s="25"/>
    </row>
    <row r="68" spans="1:6" ht="21.75" customHeight="1" x14ac:dyDescent="0.25">
      <c r="A68" s="34" t="s">
        <v>109</v>
      </c>
      <c r="B68" s="31" t="s">
        <v>110</v>
      </c>
      <c r="C68" s="32">
        <f>C69+C70</f>
        <v>375.6</v>
      </c>
      <c r="D68" s="32">
        <f>D69+D70</f>
        <v>265.3</v>
      </c>
      <c r="E68" s="33">
        <f t="shared" si="0"/>
        <v>70.633652822151234</v>
      </c>
      <c r="F68" s="25"/>
    </row>
    <row r="69" spans="1:6" ht="24" customHeight="1" x14ac:dyDescent="0.25">
      <c r="A69" s="34" t="s">
        <v>111</v>
      </c>
      <c r="B69" s="31" t="s">
        <v>112</v>
      </c>
      <c r="C69" s="32">
        <v>11.1</v>
      </c>
      <c r="D69" s="32">
        <v>7</v>
      </c>
      <c r="E69" s="33">
        <f t="shared" si="0"/>
        <v>63.063063063063062</v>
      </c>
      <c r="F69" s="25"/>
    </row>
    <row r="70" spans="1:6" ht="21.75" customHeight="1" x14ac:dyDescent="0.25">
      <c r="A70" s="34" t="s">
        <v>113</v>
      </c>
      <c r="B70" s="31" t="s">
        <v>114</v>
      </c>
      <c r="C70" s="32">
        <v>364.5</v>
      </c>
      <c r="D70" s="32">
        <v>258.3</v>
      </c>
      <c r="E70" s="33">
        <f t="shared" si="0"/>
        <v>70.864197530864203</v>
      </c>
      <c r="F70" s="25"/>
    </row>
    <row r="71" spans="1:6" ht="30" customHeight="1" x14ac:dyDescent="0.25">
      <c r="A71" s="30" t="s">
        <v>115</v>
      </c>
      <c r="B71" s="31" t="s">
        <v>116</v>
      </c>
      <c r="C71" s="32">
        <f>C72+C75</f>
        <v>4530.3</v>
      </c>
      <c r="D71" s="32">
        <f>D72+D75</f>
        <v>3434.8</v>
      </c>
      <c r="E71" s="33">
        <f t="shared" ref="E71:E172" si="1">D71/C71*100</f>
        <v>75.818378473831757</v>
      </c>
      <c r="F71" s="25"/>
    </row>
    <row r="72" spans="1:6" ht="21" customHeight="1" x14ac:dyDescent="0.25">
      <c r="A72" s="34" t="s">
        <v>117</v>
      </c>
      <c r="B72" s="31" t="s">
        <v>118</v>
      </c>
      <c r="C72" s="32">
        <f>C73</f>
        <v>2535</v>
      </c>
      <c r="D72" s="32">
        <f>D73</f>
        <v>1873</v>
      </c>
      <c r="E72" s="33">
        <f t="shared" si="1"/>
        <v>73.88560157790927</v>
      </c>
      <c r="F72" s="25"/>
    </row>
    <row r="73" spans="1:6" ht="21.75" customHeight="1" x14ac:dyDescent="0.25">
      <c r="A73" s="34" t="s">
        <v>119</v>
      </c>
      <c r="B73" s="31" t="s">
        <v>120</v>
      </c>
      <c r="C73" s="32">
        <f>C74</f>
        <v>2535</v>
      </c>
      <c r="D73" s="32">
        <f>D74</f>
        <v>1873</v>
      </c>
      <c r="E73" s="33">
        <f t="shared" si="1"/>
        <v>73.88560157790927</v>
      </c>
      <c r="F73" s="25"/>
    </row>
    <row r="74" spans="1:6" ht="33" customHeight="1" x14ac:dyDescent="0.25">
      <c r="A74" s="34" t="s">
        <v>121</v>
      </c>
      <c r="B74" s="31" t="s">
        <v>122</v>
      </c>
      <c r="C74" s="32">
        <v>2535</v>
      </c>
      <c r="D74" s="32">
        <v>1873</v>
      </c>
      <c r="E74" s="33">
        <f t="shared" si="1"/>
        <v>73.88560157790927</v>
      </c>
      <c r="F74" s="25"/>
    </row>
    <row r="75" spans="1:6" ht="22.5" customHeight="1" x14ac:dyDescent="0.25">
      <c r="A75" s="34" t="s">
        <v>123</v>
      </c>
      <c r="B75" s="31" t="s">
        <v>124</v>
      </c>
      <c r="C75" s="32">
        <f>C76+C78</f>
        <v>1995.3</v>
      </c>
      <c r="D75" s="32">
        <f>D76+D78</f>
        <v>1561.8</v>
      </c>
      <c r="E75" s="33">
        <f t="shared" si="1"/>
        <v>78.273943767854462</v>
      </c>
      <c r="F75" s="25"/>
    </row>
    <row r="76" spans="1:6" ht="31.5" customHeight="1" x14ac:dyDescent="0.25">
      <c r="A76" s="34" t="s">
        <v>125</v>
      </c>
      <c r="B76" s="31" t="s">
        <v>126</v>
      </c>
      <c r="C76" s="32">
        <f>C77</f>
        <v>1289.0999999999999</v>
      </c>
      <c r="D76" s="32">
        <f>D77</f>
        <v>855.5</v>
      </c>
      <c r="E76" s="33">
        <f t="shared" si="1"/>
        <v>66.364130013187491</v>
      </c>
      <c r="F76" s="25"/>
    </row>
    <row r="77" spans="1:6" ht="33.75" customHeight="1" x14ac:dyDescent="0.25">
      <c r="A77" s="34" t="s">
        <v>127</v>
      </c>
      <c r="B77" s="31" t="s">
        <v>128</v>
      </c>
      <c r="C77" s="32">
        <v>1289.0999999999999</v>
      </c>
      <c r="D77" s="32">
        <v>855.5</v>
      </c>
      <c r="E77" s="33">
        <f t="shared" si="1"/>
        <v>66.364130013187491</v>
      </c>
      <c r="F77" s="25"/>
    </row>
    <row r="78" spans="1:6" ht="33.75" customHeight="1" x14ac:dyDescent="0.25">
      <c r="A78" s="35" t="s">
        <v>216</v>
      </c>
      <c r="B78" s="31" t="s">
        <v>201</v>
      </c>
      <c r="C78" s="32">
        <f>C79</f>
        <v>706.2</v>
      </c>
      <c r="D78" s="32">
        <f>D79</f>
        <v>706.3</v>
      </c>
      <c r="E78" s="33">
        <f t="shared" si="1"/>
        <v>100.01416029453412</v>
      </c>
      <c r="F78" s="25"/>
    </row>
    <row r="79" spans="1:6" ht="33.75" customHeight="1" x14ac:dyDescent="0.25">
      <c r="A79" s="34" t="s">
        <v>217</v>
      </c>
      <c r="B79" s="31" t="s">
        <v>202</v>
      </c>
      <c r="C79" s="32">
        <v>706.2</v>
      </c>
      <c r="D79" s="32">
        <v>706.3</v>
      </c>
      <c r="E79" s="33">
        <f t="shared" si="1"/>
        <v>100.01416029453412</v>
      </c>
      <c r="F79" s="25"/>
    </row>
    <row r="80" spans="1:6" ht="33.75" customHeight="1" x14ac:dyDescent="0.25">
      <c r="A80" s="36" t="s">
        <v>240</v>
      </c>
      <c r="B80" s="37" t="s">
        <v>241</v>
      </c>
      <c r="C80" s="32">
        <f>C81+C86</f>
        <v>357.1</v>
      </c>
      <c r="D80" s="32">
        <f>D81+D86</f>
        <v>354.6</v>
      </c>
      <c r="E80" s="33">
        <f t="shared" si="1"/>
        <v>99.299915989918787</v>
      </c>
      <c r="F80" s="25"/>
    </row>
    <row r="81" spans="1:6" ht="63" customHeight="1" x14ac:dyDescent="0.25">
      <c r="A81" s="34" t="s">
        <v>242</v>
      </c>
      <c r="B81" s="31" t="s">
        <v>243</v>
      </c>
      <c r="C81" s="32">
        <f>C82+C84</f>
        <v>294.10000000000002</v>
      </c>
      <c r="D81" s="32">
        <f>D82+D84</f>
        <v>294.10000000000002</v>
      </c>
      <c r="E81" s="33">
        <f t="shared" si="1"/>
        <v>100</v>
      </c>
      <c r="F81" s="25"/>
    </row>
    <row r="82" spans="1:6" ht="70.5" customHeight="1" x14ac:dyDescent="0.25">
      <c r="A82" s="34" t="s">
        <v>244</v>
      </c>
      <c r="B82" s="31" t="s">
        <v>245</v>
      </c>
      <c r="C82" s="32">
        <f>C83</f>
        <v>285.60000000000002</v>
      </c>
      <c r="D82" s="32">
        <f>D83</f>
        <v>285.60000000000002</v>
      </c>
      <c r="E82" s="33">
        <f t="shared" si="1"/>
        <v>100</v>
      </c>
      <c r="F82" s="25"/>
    </row>
    <row r="83" spans="1:6" ht="69" customHeight="1" x14ac:dyDescent="0.25">
      <c r="A83" s="34" t="s">
        <v>246</v>
      </c>
      <c r="B83" s="31" t="s">
        <v>247</v>
      </c>
      <c r="C83" s="32">
        <v>285.60000000000002</v>
      </c>
      <c r="D83" s="32">
        <v>285.60000000000002</v>
      </c>
      <c r="E83" s="33">
        <f t="shared" si="1"/>
        <v>100</v>
      </c>
      <c r="F83" s="25"/>
    </row>
    <row r="84" spans="1:6" ht="69" customHeight="1" x14ac:dyDescent="0.25">
      <c r="A84" s="34" t="s">
        <v>312</v>
      </c>
      <c r="B84" s="31" t="s">
        <v>314</v>
      </c>
      <c r="C84" s="32">
        <f>C85</f>
        <v>8.5</v>
      </c>
      <c r="D84" s="32">
        <f>D85</f>
        <v>8.5</v>
      </c>
      <c r="E84" s="33">
        <f t="shared" si="1"/>
        <v>100</v>
      </c>
      <c r="F84" s="25"/>
    </row>
    <row r="85" spans="1:6" ht="69" customHeight="1" x14ac:dyDescent="0.25">
      <c r="A85" s="34" t="s">
        <v>313</v>
      </c>
      <c r="B85" s="31" t="s">
        <v>315</v>
      </c>
      <c r="C85" s="32">
        <v>8.5</v>
      </c>
      <c r="D85" s="32">
        <v>8.5</v>
      </c>
      <c r="E85" s="33">
        <f t="shared" si="1"/>
        <v>100</v>
      </c>
      <c r="F85" s="25"/>
    </row>
    <row r="86" spans="1:6" ht="27.75" customHeight="1" x14ac:dyDescent="0.25">
      <c r="A86" s="34" t="s">
        <v>248</v>
      </c>
      <c r="B86" s="31" t="s">
        <v>249</v>
      </c>
      <c r="C86" s="32">
        <f>C87+H86+C89</f>
        <v>63</v>
      </c>
      <c r="D86" s="32">
        <f>D87+I86+D89</f>
        <v>60.5</v>
      </c>
      <c r="E86" s="33">
        <f t="shared" si="1"/>
        <v>96.031746031746039</v>
      </c>
      <c r="F86" s="25"/>
    </row>
    <row r="87" spans="1:6" ht="33.75" customHeight="1" x14ac:dyDescent="0.25">
      <c r="A87" s="34" t="s">
        <v>250</v>
      </c>
      <c r="B87" s="31" t="s">
        <v>251</v>
      </c>
      <c r="C87" s="32">
        <f>C88</f>
        <v>39.4</v>
      </c>
      <c r="D87" s="32">
        <f>D88</f>
        <v>39.4</v>
      </c>
      <c r="E87" s="33">
        <f t="shared" si="1"/>
        <v>100</v>
      </c>
      <c r="F87" s="25"/>
    </row>
    <row r="88" spans="1:6" ht="37.5" customHeight="1" x14ac:dyDescent="0.25">
      <c r="A88" s="34" t="s">
        <v>252</v>
      </c>
      <c r="B88" s="31" t="s">
        <v>253</v>
      </c>
      <c r="C88" s="32">
        <v>39.4</v>
      </c>
      <c r="D88" s="32">
        <v>39.4</v>
      </c>
      <c r="E88" s="33">
        <f t="shared" si="1"/>
        <v>100</v>
      </c>
      <c r="F88" s="25"/>
    </row>
    <row r="89" spans="1:6" ht="37.5" customHeight="1" x14ac:dyDescent="0.25">
      <c r="A89" s="34" t="s">
        <v>283</v>
      </c>
      <c r="B89" s="31" t="s">
        <v>282</v>
      </c>
      <c r="C89" s="32">
        <f>C90</f>
        <v>23.6</v>
      </c>
      <c r="D89" s="32">
        <f>D90</f>
        <v>21.1</v>
      </c>
      <c r="E89" s="33">
        <f t="shared" si="1"/>
        <v>89.406779661016955</v>
      </c>
      <c r="F89" s="25"/>
    </row>
    <row r="90" spans="1:6" ht="37.5" customHeight="1" x14ac:dyDescent="0.25">
      <c r="A90" s="34" t="s">
        <v>280</v>
      </c>
      <c r="B90" s="31" t="s">
        <v>281</v>
      </c>
      <c r="C90" s="32">
        <v>23.6</v>
      </c>
      <c r="D90" s="32">
        <v>21.1</v>
      </c>
      <c r="E90" s="33">
        <f t="shared" si="1"/>
        <v>89.406779661016955</v>
      </c>
      <c r="F90" s="25"/>
    </row>
    <row r="91" spans="1:6" ht="23.25" customHeight="1" x14ac:dyDescent="0.25">
      <c r="A91" s="30" t="s">
        <v>129</v>
      </c>
      <c r="B91" s="31" t="s">
        <v>130</v>
      </c>
      <c r="C91" s="32">
        <f>C92+C111+C113+C119</f>
        <v>1640.5</v>
      </c>
      <c r="D91" s="32">
        <f>D92+D111+D113+D119+D116</f>
        <v>1641.6999999999998</v>
      </c>
      <c r="E91" s="33">
        <f t="shared" si="1"/>
        <v>100.0731484303566</v>
      </c>
      <c r="F91" s="25"/>
    </row>
    <row r="92" spans="1:6" ht="32.25" customHeight="1" x14ac:dyDescent="0.25">
      <c r="A92" s="34" t="s">
        <v>131</v>
      </c>
      <c r="B92" s="31" t="s">
        <v>132</v>
      </c>
      <c r="C92" s="32">
        <f>C93+C95+C97+C101+C104+C107+C109+C105+C99</f>
        <v>52.9</v>
      </c>
      <c r="D92" s="32">
        <f>D93+D95+D97+D101+D104+D107+D109+D105+D99</f>
        <v>53.599999999999994</v>
      </c>
      <c r="E92" s="33">
        <f t="shared" si="1"/>
        <v>101.32325141776937</v>
      </c>
      <c r="F92" s="25"/>
    </row>
    <row r="93" spans="1:6" ht="39.75" customHeight="1" x14ac:dyDescent="0.25">
      <c r="A93" s="38" t="s">
        <v>203</v>
      </c>
      <c r="B93" s="31" t="s">
        <v>207</v>
      </c>
      <c r="C93" s="32">
        <f>C94</f>
        <v>9.8000000000000007</v>
      </c>
      <c r="D93" s="32">
        <f>D94</f>
        <v>9</v>
      </c>
      <c r="E93" s="33">
        <f t="shared" si="1"/>
        <v>91.836734693877546</v>
      </c>
      <c r="F93" s="25"/>
    </row>
    <row r="94" spans="1:6" ht="61.5" customHeight="1" x14ac:dyDescent="0.25">
      <c r="A94" s="39" t="s">
        <v>204</v>
      </c>
      <c r="B94" s="31" t="s">
        <v>208</v>
      </c>
      <c r="C94" s="32">
        <v>9.8000000000000007</v>
      </c>
      <c r="D94" s="32">
        <v>9</v>
      </c>
      <c r="E94" s="33">
        <f t="shared" si="1"/>
        <v>91.836734693877546</v>
      </c>
      <c r="F94" s="25"/>
    </row>
    <row r="95" spans="1:6" ht="57.75" customHeight="1" x14ac:dyDescent="0.25">
      <c r="A95" s="39" t="s">
        <v>205</v>
      </c>
      <c r="B95" s="31" t="s">
        <v>209</v>
      </c>
      <c r="C95" s="32">
        <f>C96</f>
        <v>5.4</v>
      </c>
      <c r="D95" s="32">
        <f>D96</f>
        <v>0</v>
      </c>
      <c r="E95" s="33">
        <f t="shared" si="1"/>
        <v>0</v>
      </c>
      <c r="F95" s="25"/>
    </row>
    <row r="96" spans="1:6" ht="71.25" customHeight="1" x14ac:dyDescent="0.25">
      <c r="A96" s="39" t="s">
        <v>206</v>
      </c>
      <c r="B96" s="31" t="s">
        <v>210</v>
      </c>
      <c r="C96" s="32">
        <v>5.4</v>
      </c>
      <c r="D96" s="32"/>
      <c r="E96" s="33">
        <f t="shared" si="1"/>
        <v>0</v>
      </c>
      <c r="F96" s="25"/>
    </row>
    <row r="97" spans="1:6" ht="51" customHeight="1" x14ac:dyDescent="0.25">
      <c r="A97" s="39" t="s">
        <v>228</v>
      </c>
      <c r="B97" s="31" t="s">
        <v>230</v>
      </c>
      <c r="C97" s="32">
        <f>C98</f>
        <v>0.8</v>
      </c>
      <c r="D97" s="32">
        <f>D98</f>
        <v>0</v>
      </c>
      <c r="E97" s="33">
        <f t="shared" si="1"/>
        <v>0</v>
      </c>
      <c r="F97" s="25"/>
    </row>
    <row r="98" spans="1:6" ht="64.5" customHeight="1" x14ac:dyDescent="0.25">
      <c r="A98" s="39" t="s">
        <v>229</v>
      </c>
      <c r="B98" s="31" t="s">
        <v>231</v>
      </c>
      <c r="C98" s="32">
        <v>0.8</v>
      </c>
      <c r="D98" s="32"/>
      <c r="E98" s="33">
        <f t="shared" si="1"/>
        <v>0</v>
      </c>
      <c r="F98" s="25"/>
    </row>
    <row r="99" spans="1:6" ht="50.25" customHeight="1" x14ac:dyDescent="0.25">
      <c r="A99" s="39" t="s">
        <v>285</v>
      </c>
      <c r="B99" s="31" t="s">
        <v>286</v>
      </c>
      <c r="C99" s="32">
        <f>C100</f>
        <v>5.3</v>
      </c>
      <c r="D99" s="32"/>
      <c r="E99" s="33"/>
      <c r="F99" s="25"/>
    </row>
    <row r="100" spans="1:6" ht="64.5" customHeight="1" x14ac:dyDescent="0.25">
      <c r="A100" s="39" t="s">
        <v>284</v>
      </c>
      <c r="B100" s="31" t="s">
        <v>287</v>
      </c>
      <c r="C100" s="32">
        <v>5.3</v>
      </c>
      <c r="D100" s="32"/>
      <c r="E100" s="33"/>
      <c r="F100" s="25"/>
    </row>
    <row r="101" spans="1:6" ht="66" customHeight="1" x14ac:dyDescent="0.25">
      <c r="A101" s="34" t="s">
        <v>236</v>
      </c>
      <c r="B101" s="31" t="s">
        <v>232</v>
      </c>
      <c r="C101" s="32">
        <f>C102</f>
        <v>2.1</v>
      </c>
      <c r="D101" s="32">
        <f>D102</f>
        <v>0</v>
      </c>
      <c r="E101" s="33">
        <f t="shared" si="1"/>
        <v>0</v>
      </c>
      <c r="F101" s="25"/>
    </row>
    <row r="102" spans="1:6" ht="66" customHeight="1" x14ac:dyDescent="0.25">
      <c r="A102" s="34" t="s">
        <v>237</v>
      </c>
      <c r="B102" s="31" t="s">
        <v>233</v>
      </c>
      <c r="C102" s="32">
        <v>2.1</v>
      </c>
      <c r="D102" s="32"/>
      <c r="E102" s="33">
        <f t="shared" si="1"/>
        <v>0</v>
      </c>
      <c r="F102" s="25"/>
    </row>
    <row r="103" spans="1:6" ht="66" customHeight="1" x14ac:dyDescent="0.25">
      <c r="A103" s="34" t="s">
        <v>238</v>
      </c>
      <c r="B103" s="31" t="s">
        <v>234</v>
      </c>
      <c r="C103" s="32">
        <f>C104</f>
        <v>0.2</v>
      </c>
      <c r="D103" s="32">
        <f>D104</f>
        <v>0.2</v>
      </c>
      <c r="E103" s="33">
        <f t="shared" si="1"/>
        <v>100</v>
      </c>
      <c r="F103" s="25"/>
    </row>
    <row r="104" spans="1:6" ht="87.75" customHeight="1" x14ac:dyDescent="0.25">
      <c r="A104" s="34" t="s">
        <v>239</v>
      </c>
      <c r="B104" s="31" t="s">
        <v>235</v>
      </c>
      <c r="C104" s="32">
        <v>0.2</v>
      </c>
      <c r="D104" s="32">
        <v>0.2</v>
      </c>
      <c r="E104" s="33">
        <f t="shared" si="1"/>
        <v>100</v>
      </c>
      <c r="F104" s="25"/>
    </row>
    <row r="105" spans="1:6" ht="52.5" customHeight="1" x14ac:dyDescent="0.25">
      <c r="A105" s="34" t="s">
        <v>133</v>
      </c>
      <c r="B105" s="31" t="s">
        <v>134</v>
      </c>
      <c r="C105" s="32">
        <f>C106</f>
        <v>1.9</v>
      </c>
      <c r="D105" s="32">
        <f>D106</f>
        <v>4</v>
      </c>
      <c r="E105" s="33">
        <f t="shared" si="1"/>
        <v>210.52631578947367</v>
      </c>
      <c r="F105" s="25"/>
    </row>
    <row r="106" spans="1:6" ht="66" customHeight="1" x14ac:dyDescent="0.25">
      <c r="A106" s="34" t="s">
        <v>135</v>
      </c>
      <c r="B106" s="31" t="s">
        <v>136</v>
      </c>
      <c r="C106" s="32">
        <v>1.9</v>
      </c>
      <c r="D106" s="32">
        <v>4</v>
      </c>
      <c r="E106" s="33">
        <f t="shared" si="1"/>
        <v>210.52631578947367</v>
      </c>
      <c r="F106" s="25"/>
    </row>
    <row r="107" spans="1:6" ht="57" customHeight="1" x14ac:dyDescent="0.25">
      <c r="A107" s="34" t="s">
        <v>226</v>
      </c>
      <c r="B107" s="31" t="s">
        <v>224</v>
      </c>
      <c r="C107" s="32">
        <f>C108</f>
        <v>11.9</v>
      </c>
      <c r="D107" s="32">
        <f>D108</f>
        <v>0</v>
      </c>
      <c r="E107" s="33">
        <f t="shared" si="1"/>
        <v>0</v>
      </c>
      <c r="F107" s="25"/>
    </row>
    <row r="108" spans="1:6" ht="66" customHeight="1" x14ac:dyDescent="0.25">
      <c r="A108" s="34" t="s">
        <v>227</v>
      </c>
      <c r="B108" s="31" t="s">
        <v>225</v>
      </c>
      <c r="C108" s="32">
        <v>11.9</v>
      </c>
      <c r="D108" s="32"/>
      <c r="E108" s="33">
        <f t="shared" si="1"/>
        <v>0</v>
      </c>
      <c r="F108" s="25"/>
    </row>
    <row r="109" spans="1:6" ht="54.75" customHeight="1" x14ac:dyDescent="0.25">
      <c r="A109" s="34" t="s">
        <v>137</v>
      </c>
      <c r="B109" s="31" t="s">
        <v>138</v>
      </c>
      <c r="C109" s="32">
        <f>C110</f>
        <v>15.5</v>
      </c>
      <c r="D109" s="32">
        <f>D110</f>
        <v>40.4</v>
      </c>
      <c r="E109" s="33">
        <f t="shared" si="1"/>
        <v>260.64516129032256</v>
      </c>
      <c r="F109" s="25"/>
    </row>
    <row r="110" spans="1:6" ht="74.25" customHeight="1" x14ac:dyDescent="0.25">
      <c r="A110" s="34" t="s">
        <v>139</v>
      </c>
      <c r="B110" s="31" t="s">
        <v>140</v>
      </c>
      <c r="C110" s="32">
        <v>15.5</v>
      </c>
      <c r="D110" s="32">
        <v>40.4</v>
      </c>
      <c r="E110" s="33">
        <f t="shared" si="1"/>
        <v>260.64516129032256</v>
      </c>
      <c r="F110" s="25"/>
    </row>
    <row r="111" spans="1:6" ht="35.25" customHeight="1" x14ac:dyDescent="0.25">
      <c r="A111" s="34" t="s">
        <v>288</v>
      </c>
      <c r="B111" s="31" t="s">
        <v>290</v>
      </c>
      <c r="C111" s="32">
        <f>C112</f>
        <v>1.5</v>
      </c>
      <c r="D111" s="32">
        <f>D112</f>
        <v>1.5</v>
      </c>
      <c r="E111" s="33">
        <f t="shared" si="1"/>
        <v>100</v>
      </c>
      <c r="F111" s="25"/>
    </row>
    <row r="112" spans="1:6" ht="47.25" customHeight="1" x14ac:dyDescent="0.25">
      <c r="A112" s="34" t="s">
        <v>289</v>
      </c>
      <c r="B112" s="31" t="s">
        <v>291</v>
      </c>
      <c r="C112" s="32">
        <v>1.5</v>
      </c>
      <c r="D112" s="32">
        <v>1.5</v>
      </c>
      <c r="E112" s="33">
        <f t="shared" si="1"/>
        <v>100</v>
      </c>
      <c r="F112" s="25"/>
    </row>
    <row r="113" spans="1:6" ht="78" customHeight="1" x14ac:dyDescent="0.25">
      <c r="A113" s="34" t="s">
        <v>304</v>
      </c>
      <c r="B113" s="31" t="s">
        <v>306</v>
      </c>
      <c r="C113" s="32">
        <f>C114</f>
        <v>1.1000000000000001</v>
      </c>
      <c r="D113" s="32">
        <f>D114</f>
        <v>1.7</v>
      </c>
      <c r="E113" s="33">
        <f t="shared" si="1"/>
        <v>154.54545454545453</v>
      </c>
      <c r="F113" s="25"/>
    </row>
    <row r="114" spans="1:6" ht="47.25" customHeight="1" x14ac:dyDescent="0.25">
      <c r="A114" s="34" t="s">
        <v>305</v>
      </c>
      <c r="B114" s="31" t="s">
        <v>307</v>
      </c>
      <c r="C114" s="32">
        <f>C115</f>
        <v>1.1000000000000001</v>
      </c>
      <c r="D114" s="32">
        <f>D115</f>
        <v>1.7</v>
      </c>
      <c r="E114" s="33">
        <f t="shared" si="1"/>
        <v>154.54545454545453</v>
      </c>
      <c r="F114" s="25"/>
    </row>
    <row r="115" spans="1:6" ht="63" customHeight="1" x14ac:dyDescent="0.25">
      <c r="A115" s="34" t="s">
        <v>308</v>
      </c>
      <c r="B115" s="31" t="s">
        <v>309</v>
      </c>
      <c r="C115" s="32">
        <v>1.1000000000000001</v>
      </c>
      <c r="D115" s="32">
        <v>1.7</v>
      </c>
      <c r="E115" s="33">
        <f t="shared" si="1"/>
        <v>154.54545454545453</v>
      </c>
      <c r="F115" s="25"/>
    </row>
    <row r="116" spans="1:6" ht="24" customHeight="1" x14ac:dyDescent="0.25">
      <c r="A116" s="34" t="s">
        <v>321</v>
      </c>
      <c r="B116" s="31" t="s">
        <v>324</v>
      </c>
      <c r="C116" s="32"/>
      <c r="D116" s="32">
        <f>D117</f>
        <v>0.1</v>
      </c>
      <c r="E116" s="33"/>
      <c r="F116" s="25"/>
    </row>
    <row r="117" spans="1:6" ht="54" customHeight="1" x14ac:dyDescent="0.25">
      <c r="A117" s="34" t="s">
        <v>322</v>
      </c>
      <c r="B117" s="31" t="s">
        <v>325</v>
      </c>
      <c r="C117" s="32"/>
      <c r="D117" s="32">
        <f>D118</f>
        <v>0.1</v>
      </c>
      <c r="E117" s="33"/>
      <c r="F117" s="25"/>
    </row>
    <row r="118" spans="1:6" ht="63" customHeight="1" x14ac:dyDescent="0.25">
      <c r="A118" s="34" t="s">
        <v>323</v>
      </c>
      <c r="B118" s="31" t="s">
        <v>326</v>
      </c>
      <c r="C118" s="32"/>
      <c r="D118" s="32">
        <v>0.1</v>
      </c>
      <c r="E118" s="33"/>
      <c r="F118" s="25"/>
    </row>
    <row r="119" spans="1:6" ht="20.25" customHeight="1" x14ac:dyDescent="0.25">
      <c r="A119" s="34" t="s">
        <v>316</v>
      </c>
      <c r="B119" s="31" t="s">
        <v>320</v>
      </c>
      <c r="C119" s="32">
        <f>C120</f>
        <v>1585</v>
      </c>
      <c r="D119" s="32">
        <f>D120</f>
        <v>1584.8</v>
      </c>
      <c r="E119" s="33">
        <f t="shared" si="1"/>
        <v>99.987381703470021</v>
      </c>
      <c r="F119" s="25"/>
    </row>
    <row r="120" spans="1:6" ht="128.25" customHeight="1" x14ac:dyDescent="0.25">
      <c r="A120" s="34" t="s">
        <v>317</v>
      </c>
      <c r="B120" s="31" t="s">
        <v>318</v>
      </c>
      <c r="C120" s="32">
        <v>1585</v>
      </c>
      <c r="D120" s="32">
        <v>1584.8</v>
      </c>
      <c r="E120" s="33">
        <f t="shared" si="1"/>
        <v>99.987381703470021</v>
      </c>
      <c r="F120" s="25"/>
    </row>
    <row r="121" spans="1:6" ht="24.75" customHeight="1" x14ac:dyDescent="0.25">
      <c r="A121" s="30" t="s">
        <v>141</v>
      </c>
      <c r="B121" s="31" t="s">
        <v>142</v>
      </c>
      <c r="C121" s="32">
        <f>C122+C124+C126</f>
        <v>868.5</v>
      </c>
      <c r="D121" s="32">
        <f>D122+D124+D126</f>
        <v>763.7</v>
      </c>
      <c r="E121" s="33">
        <f t="shared" si="1"/>
        <v>87.933218192285551</v>
      </c>
      <c r="F121" s="25"/>
    </row>
    <row r="122" spans="1:6" ht="22.5" customHeight="1" x14ac:dyDescent="0.25">
      <c r="A122" s="34" t="s">
        <v>143</v>
      </c>
      <c r="B122" s="31" t="s">
        <v>144</v>
      </c>
      <c r="C122" s="32">
        <f>C123</f>
        <v>12</v>
      </c>
      <c r="D122" s="32">
        <f>D123</f>
        <v>6.4</v>
      </c>
      <c r="E122" s="33">
        <f t="shared" si="1"/>
        <v>53.333333333333336</v>
      </c>
      <c r="F122" s="25"/>
    </row>
    <row r="123" spans="1:6" ht="23.25" customHeight="1" x14ac:dyDescent="0.25">
      <c r="A123" s="34" t="s">
        <v>145</v>
      </c>
      <c r="B123" s="31" t="s">
        <v>146</v>
      </c>
      <c r="C123" s="32">
        <v>12</v>
      </c>
      <c r="D123" s="32">
        <v>6.4</v>
      </c>
      <c r="E123" s="33">
        <f t="shared" si="1"/>
        <v>53.333333333333336</v>
      </c>
      <c r="F123" s="25"/>
    </row>
    <row r="124" spans="1:6" ht="24" customHeight="1" x14ac:dyDescent="0.25">
      <c r="A124" s="34" t="s">
        <v>147</v>
      </c>
      <c r="B124" s="31" t="s">
        <v>148</v>
      </c>
      <c r="C124" s="32">
        <f>C125</f>
        <v>315</v>
      </c>
      <c r="D124" s="32">
        <f>D125</f>
        <v>215.8</v>
      </c>
      <c r="E124" s="33">
        <f t="shared" si="1"/>
        <v>68.507936507936506</v>
      </c>
      <c r="F124" s="25"/>
    </row>
    <row r="125" spans="1:6" ht="33" customHeight="1" x14ac:dyDescent="0.25">
      <c r="A125" s="34" t="s">
        <v>149</v>
      </c>
      <c r="B125" s="31" t="s">
        <v>150</v>
      </c>
      <c r="C125" s="32">
        <v>315</v>
      </c>
      <c r="D125" s="32">
        <v>215.8</v>
      </c>
      <c r="E125" s="33">
        <f t="shared" si="1"/>
        <v>68.507936507936506</v>
      </c>
      <c r="F125" s="25"/>
    </row>
    <row r="126" spans="1:6" ht="33" customHeight="1" x14ac:dyDescent="0.25">
      <c r="A126" s="34" t="s">
        <v>260</v>
      </c>
      <c r="B126" s="31" t="s">
        <v>262</v>
      </c>
      <c r="C126" s="32">
        <f>C127</f>
        <v>541.5</v>
      </c>
      <c r="D126" s="32">
        <f>D127</f>
        <v>541.5</v>
      </c>
      <c r="E126" s="33">
        <f t="shared" si="1"/>
        <v>100</v>
      </c>
      <c r="F126" s="25"/>
    </row>
    <row r="127" spans="1:6" ht="33" customHeight="1" x14ac:dyDescent="0.25">
      <c r="A127" s="34" t="s">
        <v>261</v>
      </c>
      <c r="B127" s="31" t="s">
        <v>263</v>
      </c>
      <c r="C127" s="32">
        <v>541.5</v>
      </c>
      <c r="D127" s="32">
        <v>541.5</v>
      </c>
      <c r="E127" s="33">
        <f t="shared" si="1"/>
        <v>100</v>
      </c>
      <c r="F127" s="25"/>
    </row>
    <row r="128" spans="1:6" ht="24" customHeight="1" x14ac:dyDescent="0.25">
      <c r="A128" s="30" t="s">
        <v>151</v>
      </c>
      <c r="B128" s="31" t="s">
        <v>152</v>
      </c>
      <c r="C128" s="32">
        <f>C129+C166+C169</f>
        <v>182133.60000000003</v>
      </c>
      <c r="D128" s="32">
        <f>D129+D166+D169</f>
        <v>142499.90000000002</v>
      </c>
      <c r="E128" s="33">
        <f t="shared" si="1"/>
        <v>78.23921560876191</v>
      </c>
      <c r="F128" s="25"/>
    </row>
    <row r="129" spans="1:6" ht="30.75" customHeight="1" x14ac:dyDescent="0.25">
      <c r="A129" s="30" t="s">
        <v>153</v>
      </c>
      <c r="B129" s="31" t="s">
        <v>154</v>
      </c>
      <c r="C129" s="32">
        <f>C130+C135+C148+C163</f>
        <v>181753.80000000002</v>
      </c>
      <c r="D129" s="32">
        <f>D130+D135+D148+D163</f>
        <v>142376.70000000001</v>
      </c>
      <c r="E129" s="33">
        <f t="shared" si="1"/>
        <v>78.334923396374663</v>
      </c>
      <c r="F129" s="25"/>
    </row>
    <row r="130" spans="1:6" ht="21.75" customHeight="1" x14ac:dyDescent="0.25">
      <c r="A130" s="34" t="s">
        <v>155</v>
      </c>
      <c r="B130" s="31" t="s">
        <v>156</v>
      </c>
      <c r="C130" s="32">
        <f>C131</f>
        <v>42148</v>
      </c>
      <c r="D130" s="32">
        <f>D131+D133</f>
        <v>33499.199999999997</v>
      </c>
      <c r="E130" s="33">
        <f t="shared" si="1"/>
        <v>79.479927873208695</v>
      </c>
      <c r="F130" s="25"/>
    </row>
    <row r="131" spans="1:6" ht="21" customHeight="1" x14ac:dyDescent="0.25">
      <c r="A131" s="34" t="s">
        <v>157</v>
      </c>
      <c r="B131" s="31" t="s">
        <v>158</v>
      </c>
      <c r="C131" s="32">
        <f>C132</f>
        <v>42148</v>
      </c>
      <c r="D131" s="32">
        <f>D132</f>
        <v>31610.7</v>
      </c>
      <c r="E131" s="33">
        <f t="shared" si="1"/>
        <v>74.999288222454211</v>
      </c>
      <c r="F131" s="25"/>
    </row>
    <row r="132" spans="1:6" ht="39.75" customHeight="1" x14ac:dyDescent="0.25">
      <c r="A132" s="34" t="s">
        <v>159</v>
      </c>
      <c r="B132" s="31" t="s">
        <v>160</v>
      </c>
      <c r="C132" s="32">
        <v>42148</v>
      </c>
      <c r="D132" s="32">
        <v>31610.7</v>
      </c>
      <c r="E132" s="33">
        <f t="shared" si="1"/>
        <v>74.999288222454211</v>
      </c>
      <c r="F132" s="25"/>
    </row>
    <row r="133" spans="1:6" ht="32.25" customHeight="1" x14ac:dyDescent="0.25">
      <c r="A133" s="34" t="s">
        <v>327</v>
      </c>
      <c r="B133" s="31" t="s">
        <v>329</v>
      </c>
      <c r="C133" s="32"/>
      <c r="D133" s="32">
        <f>D134</f>
        <v>1888.5</v>
      </c>
      <c r="E133" s="33"/>
      <c r="F133" s="25"/>
    </row>
    <row r="134" spans="1:6" ht="32.25" customHeight="1" x14ac:dyDescent="0.25">
      <c r="A134" s="34" t="s">
        <v>328</v>
      </c>
      <c r="B134" s="31" t="s">
        <v>330</v>
      </c>
      <c r="C134" s="32"/>
      <c r="D134" s="32">
        <v>1888.5</v>
      </c>
      <c r="E134" s="33"/>
      <c r="F134" s="25"/>
    </row>
    <row r="135" spans="1:6" ht="30.75" customHeight="1" x14ac:dyDescent="0.25">
      <c r="A135" s="34" t="s">
        <v>161</v>
      </c>
      <c r="B135" s="31" t="s">
        <v>162</v>
      </c>
      <c r="C135" s="32">
        <f>C136+C140+C146+C144+C138+C142</f>
        <v>106609.70000000001</v>
      </c>
      <c r="D135" s="32">
        <f>D136+D140+D146+D144+D138+D142</f>
        <v>83674.3</v>
      </c>
      <c r="E135" s="33">
        <f t="shared" si="1"/>
        <v>78.48657298538501</v>
      </c>
      <c r="F135" s="25"/>
    </row>
    <row r="136" spans="1:6" ht="65.25" customHeight="1" x14ac:dyDescent="0.25">
      <c r="A136" s="34" t="s">
        <v>163</v>
      </c>
      <c r="B136" s="31" t="s">
        <v>164</v>
      </c>
      <c r="C136" s="32">
        <f>C137</f>
        <v>42460.5</v>
      </c>
      <c r="D136" s="32">
        <f>D137</f>
        <v>29433.8</v>
      </c>
      <c r="E136" s="33">
        <f t="shared" si="1"/>
        <v>69.320427220593245</v>
      </c>
      <c r="F136" s="25"/>
    </row>
    <row r="137" spans="1:6" ht="71.25" customHeight="1" x14ac:dyDescent="0.25">
      <c r="A137" s="34" t="s">
        <v>165</v>
      </c>
      <c r="B137" s="31" t="s">
        <v>166</v>
      </c>
      <c r="C137" s="32">
        <v>42460.5</v>
      </c>
      <c r="D137" s="32">
        <v>29433.8</v>
      </c>
      <c r="E137" s="33">
        <f t="shared" si="1"/>
        <v>69.320427220593245</v>
      </c>
      <c r="F137" s="25"/>
    </row>
    <row r="138" spans="1:6" ht="48.75" customHeight="1" x14ac:dyDescent="0.25">
      <c r="A138" s="34" t="s">
        <v>292</v>
      </c>
      <c r="B138" s="31" t="s">
        <v>294</v>
      </c>
      <c r="C138" s="32">
        <f>C139</f>
        <v>986.5</v>
      </c>
      <c r="D138" s="32">
        <f>D139</f>
        <v>952.8</v>
      </c>
      <c r="E138" s="33">
        <f t="shared" si="1"/>
        <v>96.583882412569693</v>
      </c>
      <c r="F138" s="25"/>
    </row>
    <row r="139" spans="1:6" ht="49.5" customHeight="1" x14ac:dyDescent="0.25">
      <c r="A139" s="34" t="s">
        <v>293</v>
      </c>
      <c r="B139" s="31" t="s">
        <v>295</v>
      </c>
      <c r="C139" s="32">
        <v>986.5</v>
      </c>
      <c r="D139" s="32">
        <v>952.8</v>
      </c>
      <c r="E139" s="33">
        <f t="shared" si="1"/>
        <v>96.583882412569693</v>
      </c>
      <c r="F139" s="25"/>
    </row>
    <row r="140" spans="1:6" ht="19.5" customHeight="1" x14ac:dyDescent="0.25">
      <c r="A140" s="34" t="s">
        <v>254</v>
      </c>
      <c r="B140" s="31" t="s">
        <v>255</v>
      </c>
      <c r="C140" s="32">
        <f>C141</f>
        <v>36.200000000000003</v>
      </c>
      <c r="D140" s="32">
        <f>D141</f>
        <v>36.200000000000003</v>
      </c>
      <c r="E140" s="33">
        <f t="shared" si="1"/>
        <v>100</v>
      </c>
      <c r="F140" s="25"/>
    </row>
    <row r="141" spans="1:6" ht="27" customHeight="1" x14ac:dyDescent="0.25">
      <c r="A141" s="34" t="s">
        <v>256</v>
      </c>
      <c r="B141" s="31" t="s">
        <v>257</v>
      </c>
      <c r="C141" s="32">
        <v>36.200000000000003</v>
      </c>
      <c r="D141" s="32">
        <v>36.200000000000003</v>
      </c>
      <c r="E141" s="33">
        <f t="shared" si="1"/>
        <v>100</v>
      </c>
      <c r="F141" s="25"/>
    </row>
    <row r="142" spans="1:6" ht="27" customHeight="1" x14ac:dyDescent="0.25">
      <c r="A142" s="34" t="s">
        <v>296</v>
      </c>
      <c r="B142" s="31" t="s">
        <v>298</v>
      </c>
      <c r="C142" s="32">
        <f>C143</f>
        <v>3000</v>
      </c>
      <c r="D142" s="32">
        <f>D143</f>
        <v>3000</v>
      </c>
      <c r="E142" s="33">
        <f t="shared" si="1"/>
        <v>100</v>
      </c>
      <c r="F142" s="25"/>
    </row>
    <row r="143" spans="1:6" ht="27" customHeight="1" x14ac:dyDescent="0.25">
      <c r="A143" s="34" t="s">
        <v>297</v>
      </c>
      <c r="B143" s="31" t="s">
        <v>299</v>
      </c>
      <c r="C143" s="32">
        <v>3000</v>
      </c>
      <c r="D143" s="32">
        <v>3000</v>
      </c>
      <c r="E143" s="33">
        <f t="shared" si="1"/>
        <v>100</v>
      </c>
      <c r="F143" s="25"/>
    </row>
    <row r="144" spans="1:6" ht="27" customHeight="1" x14ac:dyDescent="0.25">
      <c r="A144" s="34" t="s">
        <v>265</v>
      </c>
      <c r="B144" s="31" t="s">
        <v>267</v>
      </c>
      <c r="C144" s="32">
        <f>C145</f>
        <v>1015.6</v>
      </c>
      <c r="D144" s="32">
        <f>D145</f>
        <v>19.7</v>
      </c>
      <c r="E144" s="33">
        <f t="shared" si="1"/>
        <v>1.9397400551398185</v>
      </c>
      <c r="F144" s="25"/>
    </row>
    <row r="145" spans="1:6" ht="32.25" customHeight="1" x14ac:dyDescent="0.25">
      <c r="A145" s="34" t="s">
        <v>266</v>
      </c>
      <c r="B145" s="31" t="s">
        <v>268</v>
      </c>
      <c r="C145" s="32">
        <v>1015.6</v>
      </c>
      <c r="D145" s="32">
        <v>19.7</v>
      </c>
      <c r="E145" s="33">
        <f t="shared" si="1"/>
        <v>1.9397400551398185</v>
      </c>
      <c r="F145" s="25"/>
    </row>
    <row r="146" spans="1:6" ht="23.25" customHeight="1" x14ac:dyDescent="0.25">
      <c r="A146" s="34" t="s">
        <v>167</v>
      </c>
      <c r="B146" s="31" t="s">
        <v>168</v>
      </c>
      <c r="C146" s="32">
        <f>C147</f>
        <v>59110.9</v>
      </c>
      <c r="D146" s="32">
        <f>D147</f>
        <v>50231.8</v>
      </c>
      <c r="E146" s="33">
        <f t="shared" si="1"/>
        <v>84.97891251867253</v>
      </c>
      <c r="F146" s="25"/>
    </row>
    <row r="147" spans="1:6" ht="24" customHeight="1" x14ac:dyDescent="0.25">
      <c r="A147" s="34" t="s">
        <v>169</v>
      </c>
      <c r="B147" s="31" t="s">
        <v>170</v>
      </c>
      <c r="C147" s="32">
        <v>59110.9</v>
      </c>
      <c r="D147" s="32">
        <v>50231.8</v>
      </c>
      <c r="E147" s="33">
        <f t="shared" si="1"/>
        <v>84.97891251867253</v>
      </c>
      <c r="F147" s="25"/>
    </row>
    <row r="148" spans="1:6" ht="24" customHeight="1" x14ac:dyDescent="0.25">
      <c r="A148" s="34" t="s">
        <v>171</v>
      </c>
      <c r="B148" s="31" t="s">
        <v>172</v>
      </c>
      <c r="C148" s="32">
        <f>C149+C151+C153+C157+C159+C161+C155</f>
        <v>25743.600000000002</v>
      </c>
      <c r="D148" s="32">
        <f>D149+D151+D153+D157+D159+D161+D155</f>
        <v>18871.2</v>
      </c>
      <c r="E148" s="33">
        <f t="shared" si="1"/>
        <v>73.304432946441054</v>
      </c>
      <c r="F148" s="25"/>
    </row>
    <row r="149" spans="1:6" ht="33.75" customHeight="1" x14ac:dyDescent="0.25">
      <c r="A149" s="34" t="s">
        <v>173</v>
      </c>
      <c r="B149" s="31" t="s">
        <v>174</v>
      </c>
      <c r="C149" s="32">
        <f>C150</f>
        <v>3629.4</v>
      </c>
      <c r="D149" s="32">
        <f>D150</f>
        <v>3031.4</v>
      </c>
      <c r="E149" s="33">
        <f t="shared" si="1"/>
        <v>83.523447401774405</v>
      </c>
      <c r="F149" s="25"/>
    </row>
    <row r="150" spans="1:6" ht="31.5" customHeight="1" x14ac:dyDescent="0.25">
      <c r="A150" s="34" t="s">
        <v>175</v>
      </c>
      <c r="B150" s="31" t="s">
        <v>176</v>
      </c>
      <c r="C150" s="32">
        <v>3629.4</v>
      </c>
      <c r="D150" s="32">
        <v>3031.4</v>
      </c>
      <c r="E150" s="33">
        <f t="shared" si="1"/>
        <v>83.523447401774405</v>
      </c>
      <c r="F150" s="25"/>
    </row>
    <row r="151" spans="1:6" ht="40.5" customHeight="1" x14ac:dyDescent="0.25">
      <c r="A151" s="34" t="s">
        <v>177</v>
      </c>
      <c r="B151" s="31" t="s">
        <v>178</v>
      </c>
      <c r="C151" s="32">
        <f>C152</f>
        <v>5510</v>
      </c>
      <c r="D151" s="32">
        <f>D152</f>
        <v>3935.6</v>
      </c>
      <c r="E151" s="33">
        <f t="shared" si="1"/>
        <v>71.426497277676944</v>
      </c>
      <c r="F151" s="25"/>
    </row>
    <row r="152" spans="1:6" ht="42" customHeight="1" x14ac:dyDescent="0.25">
      <c r="A152" s="34" t="s">
        <v>179</v>
      </c>
      <c r="B152" s="31" t="s">
        <v>180</v>
      </c>
      <c r="C152" s="32">
        <v>5510</v>
      </c>
      <c r="D152" s="32">
        <v>3935.6</v>
      </c>
      <c r="E152" s="33">
        <f t="shared" si="1"/>
        <v>71.426497277676944</v>
      </c>
      <c r="F152" s="25"/>
    </row>
    <row r="153" spans="1:6" ht="53.25" customHeight="1" x14ac:dyDescent="0.25">
      <c r="A153" s="34" t="s">
        <v>181</v>
      </c>
      <c r="B153" s="31" t="s">
        <v>182</v>
      </c>
      <c r="C153" s="32">
        <f>C154</f>
        <v>516</v>
      </c>
      <c r="D153" s="32">
        <f>D154</f>
        <v>340.2</v>
      </c>
      <c r="E153" s="33">
        <f t="shared" si="1"/>
        <v>65.930232558139537</v>
      </c>
      <c r="F153" s="25"/>
    </row>
    <row r="154" spans="1:6" ht="60" customHeight="1" x14ac:dyDescent="0.25">
      <c r="A154" s="34" t="s">
        <v>183</v>
      </c>
      <c r="B154" s="31" t="s">
        <v>184</v>
      </c>
      <c r="C154" s="32">
        <v>516</v>
      </c>
      <c r="D154" s="32">
        <v>340.2</v>
      </c>
      <c r="E154" s="33">
        <f t="shared" si="1"/>
        <v>65.930232558139537</v>
      </c>
      <c r="F154" s="25"/>
    </row>
    <row r="155" spans="1:6" ht="53.25" customHeight="1" x14ac:dyDescent="0.25">
      <c r="A155" s="34" t="s">
        <v>300</v>
      </c>
      <c r="B155" s="31" t="s">
        <v>303</v>
      </c>
      <c r="C155" s="32">
        <f>C156</f>
        <v>1254.2</v>
      </c>
      <c r="D155" s="32">
        <f>D156</f>
        <v>962.4</v>
      </c>
      <c r="E155" s="33">
        <f t="shared" si="1"/>
        <v>76.734173178121509</v>
      </c>
      <c r="F155" s="25"/>
    </row>
    <row r="156" spans="1:6" ht="53.25" customHeight="1" x14ac:dyDescent="0.25">
      <c r="A156" s="34" t="s">
        <v>301</v>
      </c>
      <c r="B156" s="31" t="s">
        <v>302</v>
      </c>
      <c r="C156" s="32">
        <v>1254.2</v>
      </c>
      <c r="D156" s="32">
        <v>962.4</v>
      </c>
      <c r="E156" s="33">
        <f t="shared" si="1"/>
        <v>76.734173178121509</v>
      </c>
      <c r="F156" s="25"/>
    </row>
    <row r="157" spans="1:6" ht="39" customHeight="1" x14ac:dyDescent="0.25">
      <c r="A157" s="34" t="s">
        <v>258</v>
      </c>
      <c r="B157" s="31" t="s">
        <v>185</v>
      </c>
      <c r="C157" s="32">
        <f>C158</f>
        <v>410.7</v>
      </c>
      <c r="D157" s="32">
        <f>D158</f>
        <v>348</v>
      </c>
      <c r="E157" s="33">
        <f t="shared" si="1"/>
        <v>84.733382030679323</v>
      </c>
      <c r="F157" s="25"/>
    </row>
    <row r="158" spans="1:6" ht="40.5" customHeight="1" x14ac:dyDescent="0.25">
      <c r="A158" s="34" t="s">
        <v>259</v>
      </c>
      <c r="B158" s="31" t="s">
        <v>186</v>
      </c>
      <c r="C158" s="32">
        <v>410.7</v>
      </c>
      <c r="D158" s="32">
        <v>348</v>
      </c>
      <c r="E158" s="33">
        <f t="shared" si="1"/>
        <v>84.733382030679323</v>
      </c>
      <c r="F158" s="25"/>
    </row>
    <row r="159" spans="1:6" ht="52.5" customHeight="1" x14ac:dyDescent="0.25">
      <c r="A159" s="34" t="s">
        <v>187</v>
      </c>
      <c r="B159" s="31" t="s">
        <v>188</v>
      </c>
      <c r="C159" s="32">
        <f>C160</f>
        <v>1.3</v>
      </c>
      <c r="D159" s="32">
        <f>D160</f>
        <v>1.3</v>
      </c>
      <c r="E159" s="33">
        <f t="shared" si="1"/>
        <v>100</v>
      </c>
      <c r="F159" s="25"/>
    </row>
    <row r="160" spans="1:6" ht="52.5" customHeight="1" x14ac:dyDescent="0.25">
      <c r="A160" s="34" t="s">
        <v>189</v>
      </c>
      <c r="B160" s="31" t="s">
        <v>190</v>
      </c>
      <c r="C160" s="32">
        <v>1.3</v>
      </c>
      <c r="D160" s="32">
        <v>1.3</v>
      </c>
      <c r="E160" s="33">
        <f t="shared" si="1"/>
        <v>100</v>
      </c>
      <c r="F160" s="25"/>
    </row>
    <row r="161" spans="1:6" ht="21" customHeight="1" x14ac:dyDescent="0.25">
      <c r="A161" s="34" t="s">
        <v>191</v>
      </c>
      <c r="B161" s="31" t="s">
        <v>192</v>
      </c>
      <c r="C161" s="32">
        <f>C162</f>
        <v>14422</v>
      </c>
      <c r="D161" s="32">
        <f>D162</f>
        <v>10252.299999999999</v>
      </c>
      <c r="E161" s="33">
        <f t="shared" si="1"/>
        <v>71.087921231451944</v>
      </c>
      <c r="F161" s="25"/>
    </row>
    <row r="162" spans="1:6" ht="23.25" customHeight="1" x14ac:dyDescent="0.25">
      <c r="A162" s="34" t="s">
        <v>193</v>
      </c>
      <c r="B162" s="31" t="s">
        <v>194</v>
      </c>
      <c r="C162" s="32">
        <v>14422</v>
      </c>
      <c r="D162" s="32">
        <v>10252.299999999999</v>
      </c>
      <c r="E162" s="33">
        <f t="shared" si="1"/>
        <v>71.087921231451944</v>
      </c>
      <c r="F162" s="25"/>
    </row>
    <row r="163" spans="1:6" ht="23.25" customHeight="1" x14ac:dyDescent="0.25">
      <c r="A163" s="34" t="s">
        <v>221</v>
      </c>
      <c r="B163" s="31" t="s">
        <v>218</v>
      </c>
      <c r="C163" s="32">
        <f>C164</f>
        <v>7252.5</v>
      </c>
      <c r="D163" s="32">
        <f>D164</f>
        <v>6332</v>
      </c>
      <c r="E163" s="33">
        <f t="shared" si="1"/>
        <v>87.307824887969659</v>
      </c>
      <c r="F163" s="25"/>
    </row>
    <row r="164" spans="1:6" ht="23.25" customHeight="1" x14ac:dyDescent="0.25">
      <c r="A164" s="34" t="s">
        <v>222</v>
      </c>
      <c r="B164" s="31" t="s">
        <v>219</v>
      </c>
      <c r="C164" s="32">
        <f>C165</f>
        <v>7252.5</v>
      </c>
      <c r="D164" s="32">
        <f>D165</f>
        <v>6332</v>
      </c>
      <c r="E164" s="33">
        <f t="shared" si="1"/>
        <v>87.307824887969659</v>
      </c>
      <c r="F164" s="25"/>
    </row>
    <row r="165" spans="1:6" ht="23.25" customHeight="1" x14ac:dyDescent="0.25">
      <c r="A165" s="34" t="s">
        <v>223</v>
      </c>
      <c r="B165" s="31" t="s">
        <v>220</v>
      </c>
      <c r="C165" s="32">
        <v>7252.5</v>
      </c>
      <c r="D165" s="32">
        <v>6332</v>
      </c>
      <c r="E165" s="33">
        <f t="shared" si="1"/>
        <v>87.307824887969659</v>
      </c>
      <c r="F165" s="25"/>
    </row>
    <row r="166" spans="1:6" ht="23.25" customHeight="1" x14ac:dyDescent="0.25">
      <c r="A166" s="40" t="s">
        <v>211</v>
      </c>
      <c r="B166" s="31" t="s">
        <v>215</v>
      </c>
      <c r="C166" s="32">
        <f>C167</f>
        <v>1064.5999999999999</v>
      </c>
      <c r="D166" s="32">
        <f>D167</f>
        <v>808</v>
      </c>
      <c r="E166" s="33">
        <f t="shared" si="1"/>
        <v>75.897050535412376</v>
      </c>
      <c r="F166" s="25"/>
    </row>
    <row r="167" spans="1:6" ht="23.25" customHeight="1" x14ac:dyDescent="0.25">
      <c r="A167" s="39" t="s">
        <v>212</v>
      </c>
      <c r="B167" s="31" t="s">
        <v>213</v>
      </c>
      <c r="C167" s="32">
        <f>C168</f>
        <v>1064.5999999999999</v>
      </c>
      <c r="D167" s="32">
        <f>D168</f>
        <v>808</v>
      </c>
      <c r="E167" s="33">
        <f t="shared" si="1"/>
        <v>75.897050535412376</v>
      </c>
      <c r="F167" s="25"/>
    </row>
    <row r="168" spans="1:6" ht="23.25" customHeight="1" x14ac:dyDescent="0.25">
      <c r="A168" s="39" t="s">
        <v>212</v>
      </c>
      <c r="B168" s="31" t="s">
        <v>214</v>
      </c>
      <c r="C168" s="32">
        <v>1064.5999999999999</v>
      </c>
      <c r="D168" s="32">
        <v>808</v>
      </c>
      <c r="E168" s="33">
        <f t="shared" si="1"/>
        <v>75.897050535412376</v>
      </c>
      <c r="F168" s="25"/>
    </row>
    <row r="169" spans="1:6" ht="36.75" customHeight="1" x14ac:dyDescent="0.25">
      <c r="A169" s="40" t="s">
        <v>269</v>
      </c>
      <c r="B169" s="51" t="s">
        <v>272</v>
      </c>
      <c r="C169" s="32">
        <f>C170</f>
        <v>-684.8</v>
      </c>
      <c r="D169" s="32">
        <f>D170</f>
        <v>-684.8</v>
      </c>
      <c r="E169" s="33">
        <f t="shared" si="1"/>
        <v>100</v>
      </c>
      <c r="F169" s="25"/>
    </row>
    <row r="170" spans="1:6" ht="34.5" customHeight="1" x14ac:dyDescent="0.25">
      <c r="A170" s="39" t="s">
        <v>270</v>
      </c>
      <c r="B170" s="51" t="s">
        <v>273</v>
      </c>
      <c r="C170" s="32">
        <f>C171</f>
        <v>-684.8</v>
      </c>
      <c r="D170" s="32">
        <f>D171</f>
        <v>-684.8</v>
      </c>
      <c r="E170" s="33">
        <f t="shared" si="1"/>
        <v>100</v>
      </c>
      <c r="F170" s="25"/>
    </row>
    <row r="171" spans="1:6" ht="38.25" customHeight="1" x14ac:dyDescent="0.25">
      <c r="A171" s="39" t="s">
        <v>271</v>
      </c>
      <c r="B171" s="51" t="s">
        <v>274</v>
      </c>
      <c r="C171" s="32">
        <v>-684.8</v>
      </c>
      <c r="D171" s="32">
        <v>-684.8</v>
      </c>
      <c r="E171" s="33">
        <f t="shared" si="1"/>
        <v>100</v>
      </c>
      <c r="F171" s="25"/>
    </row>
    <row r="172" spans="1:6" ht="23.25" customHeight="1" x14ac:dyDescent="0.25">
      <c r="A172" s="30" t="s">
        <v>198</v>
      </c>
      <c r="B172" s="31"/>
      <c r="C172" s="32">
        <f>C9+C128</f>
        <v>253776.40000000002</v>
      </c>
      <c r="D172" s="32">
        <f>D9+D128</f>
        <v>198936.40000000002</v>
      </c>
      <c r="E172" s="33">
        <f t="shared" si="1"/>
        <v>78.39042558724924</v>
      </c>
      <c r="F172" s="25"/>
    </row>
    <row r="173" spans="1:6" x14ac:dyDescent="0.25">
      <c r="A173" s="12"/>
      <c r="B173" s="6"/>
      <c r="C173" s="23"/>
      <c r="D173" s="23"/>
      <c r="E173" s="10"/>
      <c r="F173" s="1"/>
    </row>
  </sheetData>
  <mergeCells count="2">
    <mergeCell ref="A1:XFD2"/>
    <mergeCell ref="B4:C4"/>
  </mergeCells>
  <pageMargins left="0.70866141732283472" right="0.47244094488188981" top="0.15748031496062992" bottom="0.11811023622047245" header="0.31496062992125984" footer="0.31496062992125984"/>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Пользователь Windows</cp:lastModifiedBy>
  <cp:lastPrinted>2025-10-14T06:05:45Z</cp:lastPrinted>
  <dcterms:created xsi:type="dcterms:W3CDTF">2021-02-08T10:36:11Z</dcterms:created>
  <dcterms:modified xsi:type="dcterms:W3CDTF">2025-10-14T06:06:17Z</dcterms:modified>
</cp:coreProperties>
</file>